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Domes sēžu lēmumi\2024\Februāris\Lēmumi\"/>
    </mc:Choice>
  </mc:AlternateContent>
  <xr:revisionPtr revIDLastSave="0" documentId="8_{EEFC7CCE-0F59-461A-AA97-B0CC5A28000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kolas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0" i="4" l="1"/>
  <c r="M20" i="4"/>
  <c r="L20" i="4"/>
  <c r="K20" i="4"/>
  <c r="K9" i="4" s="1"/>
  <c r="K31" i="4" s="1"/>
  <c r="K32" i="4" s="1"/>
  <c r="J20" i="4"/>
  <c r="I20" i="4"/>
  <c r="H20" i="4"/>
  <c r="G20" i="4"/>
  <c r="F20" i="4"/>
  <c r="E20" i="4"/>
  <c r="D20" i="4"/>
  <c r="C20" i="4"/>
  <c r="N13" i="4"/>
  <c r="M13" i="4"/>
  <c r="L13" i="4"/>
  <c r="L9" i="4" s="1"/>
  <c r="L31" i="4" s="1"/>
  <c r="L32" i="4" s="1"/>
  <c r="K13" i="4"/>
  <c r="J13" i="4"/>
  <c r="J9" i="4" s="1"/>
  <c r="J31" i="4" s="1"/>
  <c r="J32" i="4" s="1"/>
  <c r="I13" i="4"/>
  <c r="H13" i="4"/>
  <c r="H9" i="4" s="1"/>
  <c r="H31" i="4" s="1"/>
  <c r="H32" i="4" s="1"/>
  <c r="G13" i="4"/>
  <c r="G9" i="4" s="1"/>
  <c r="G31" i="4" s="1"/>
  <c r="G32" i="4" s="1"/>
  <c r="F13" i="4"/>
  <c r="E13" i="4"/>
  <c r="D13" i="4"/>
  <c r="C13" i="4"/>
  <c r="N9" i="4"/>
  <c r="N31" i="4" s="1"/>
  <c r="N32" i="4" s="1"/>
  <c r="M9" i="4"/>
  <c r="M31" i="4" s="1"/>
  <c r="M32" i="4" s="1"/>
  <c r="I9" i="4"/>
  <c r="I31" i="4" s="1"/>
  <c r="I32" i="4" s="1"/>
  <c r="F9" i="4"/>
  <c r="F31" i="4" s="1"/>
  <c r="F32" i="4" s="1"/>
  <c r="E9" i="4"/>
  <c r="E31" i="4" s="1"/>
  <c r="E32" i="4" s="1"/>
  <c r="D9" i="4"/>
  <c r="D31" i="4" s="1"/>
  <c r="D32" i="4" s="1"/>
  <c r="C9" i="4"/>
  <c r="C31" i="4" s="1"/>
  <c r="C32" i="4" s="1"/>
</calcChain>
</file>

<file path=xl/sharedStrings.xml><?xml version="1.0" encoding="utf-8"?>
<sst xmlns="http://schemas.openxmlformats.org/spreadsheetml/2006/main" count="51" uniqueCount="51">
  <si>
    <t>2.pielikums</t>
  </si>
  <si>
    <t>Apstiprināts</t>
  </si>
  <si>
    <t>ar Aizkraukles novada domes</t>
  </si>
  <si>
    <r>
      <rPr>
        <b/>
        <sz val="7"/>
        <color indexed="8"/>
        <rFont val="Times New Roman"/>
        <family val="1"/>
        <charset val="186"/>
      </rPr>
      <t xml:space="preserve">  </t>
    </r>
    <r>
      <rPr>
        <b/>
        <sz val="12"/>
        <color indexed="8"/>
        <rFont val="Times New Roman"/>
        <family val="1"/>
        <charset val="186"/>
      </rPr>
      <t>Audzēkņu uzturēšanas izmaksas Aizkraukles novada pašvaldības vispārējās izglītības iestādēs no 2024.gada 1.janvāra</t>
    </r>
  </si>
  <si>
    <t>Kods</t>
  </si>
  <si>
    <t>Budžeta izdevumi</t>
  </si>
  <si>
    <t>Iestāde</t>
  </si>
  <si>
    <t xml:space="preserve">Aizkraukles novada vidusskola  </t>
  </si>
  <si>
    <t>Aizkraukles pagasta sākumskola</t>
  </si>
  <si>
    <t>Jaunjelgavas vidusskola</t>
  </si>
  <si>
    <t>Daudzeses pamatskola</t>
  </si>
  <si>
    <t>Seces pamatskola</t>
  </si>
  <si>
    <t>Pļaviņu vidusskola</t>
  </si>
  <si>
    <t>Andreja Upīša Skrīveru vidusskola</t>
  </si>
  <si>
    <t>Neretas J.Jaunsudrabiņa vidusskola</t>
  </si>
  <si>
    <t xml:space="preserve"> Mazzalves pamatskola</t>
  </si>
  <si>
    <t>I.Gaiša Kokneses vidusskola</t>
  </si>
  <si>
    <t>Bebru pamatskola</t>
  </si>
  <si>
    <t>Pērses sākumskola</t>
  </si>
  <si>
    <t>Pašvaldības izdevumi savstarpējiem norēķiniem</t>
  </si>
  <si>
    <t>Atalgojums (izņemot valsts mērķdotāciju, EKK 1148*, EKK 1170*)</t>
  </si>
  <si>
    <t>Darba devēja valsts sociālās apdrošināšanas obligātās iemaksas, sociālā rakstura pabalsti un kompensācijas</t>
  </si>
  <si>
    <t>Komandējumi un dienesta braucieni (izņemot EKK 2120)</t>
  </si>
  <si>
    <t>Pakalpojumi</t>
  </si>
  <si>
    <t>Izdevumi par sakaru pakalpojumiem</t>
  </si>
  <si>
    <t>Izdevumi par komunālajiem pakalpojumiem</t>
  </si>
  <si>
    <t>Dažādi pakalpojumi (izņemot EKK 2233)</t>
  </si>
  <si>
    <t xml:space="preserve">Remontdarbi un iestāžu uzturēšanas pakalpojumi (izņemot kapitālo remontu (EKK 5250)) </t>
  </si>
  <si>
    <t>Informācijas tehnoloģiju pakalpojumi</t>
  </si>
  <si>
    <t>Īres un nomas maksa (izņemot EKK 2262)</t>
  </si>
  <si>
    <t xml:space="preserve"> Krājumi, materiāli, energoresursi, preces, biroja preces un inventārs, kurus neuzskaita pamatkapitāla veidošanā </t>
  </si>
  <si>
    <t>Izdevumi par dažādām precēm un inventāru</t>
  </si>
  <si>
    <t>Kurināmais un enerģētiskie materiāli (izņemot EKK 2322)</t>
  </si>
  <si>
    <t xml:space="preserve">zāles, ķīmijas ,laboratorijas preces, medicīniskās ierīces, laboratorijas dzīvnieki un to uzturēšana </t>
  </si>
  <si>
    <t>iestāžu uzturēšanas materiāli  un preces</t>
  </si>
  <si>
    <t>Valsts un pašvaldību aprūpē, apgādē esošo personu uzturēšanas izdevumi (izņemot ēdināšanas izdevumus (EKK  2363) pirmsskolas izglītības iestādēs, speciālās pirmsskolas izglītības iestādēs un no 5.klases vispārējās izglītības iestādēs)</t>
  </si>
  <si>
    <t>Mācību līdzekļi un materiāli (izņemot valsts finansēto)</t>
  </si>
  <si>
    <t>Izdevumi periodikas iegādei bibliotēku krājumiem</t>
  </si>
  <si>
    <t>Bibliotēku krājumi (izņemot valsts finansēto)</t>
  </si>
  <si>
    <t>*</t>
  </si>
  <si>
    <t xml:space="preserve">EKK 1148, EKK 1170 </t>
  </si>
  <si>
    <t>Audzēkņu skaits uz 01.09.2023</t>
  </si>
  <si>
    <t xml:space="preserve"> </t>
  </si>
  <si>
    <t>Uzturēšanas izmaksas uz 1 audzēkni vidēji gadā</t>
  </si>
  <si>
    <t>Uzturēšanas izmaksas uz 1 audzēkni vidēji  mēnesī</t>
  </si>
  <si>
    <t>2024.gada 15.februāra</t>
  </si>
  <si>
    <t>lēmumu Nr.82 (protokols Nr.2., 18.p.)</t>
  </si>
  <si>
    <t xml:space="preserve">Sēdes vadītājs, </t>
  </si>
  <si>
    <t>domes priekšsēdētāja vietnieks</t>
  </si>
  <si>
    <t>attīstības un sadarbības jautājumos</t>
  </si>
  <si>
    <t>Dainis Vingris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</si>
</sst>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sz val="7"/>
      <color indexed="8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b/>
      <sz val="10"/>
      <color rgb="FF000000"/>
      <name val="Calibri"/>
      <family val="2"/>
      <charset val="186"/>
    </font>
    <font>
      <i/>
      <sz val="10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b/>
      <sz val="8"/>
      <color rgb="FF000000"/>
      <name val="Calibri"/>
      <family val="2"/>
      <charset val="186"/>
    </font>
    <font>
      <b/>
      <sz val="9"/>
      <color rgb="FF000000"/>
      <name val="Calibri"/>
      <family val="2"/>
      <charset val="186"/>
    </font>
    <font>
      <i/>
      <sz val="10"/>
      <color indexed="8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</font>
    <font>
      <i/>
      <sz val="10"/>
      <color theme="1"/>
      <name val="Calibri"/>
      <family val="2"/>
      <charset val="186"/>
    </font>
    <font>
      <i/>
      <sz val="10"/>
      <color theme="1"/>
      <name val="Arial"/>
      <family val="2"/>
      <charset val="186"/>
    </font>
    <font>
      <sz val="10"/>
      <color theme="1"/>
      <name val="Calibri"/>
      <family val="2"/>
      <charset val="186"/>
    </font>
    <font>
      <b/>
      <sz val="11"/>
      <color rgb="FF000000"/>
      <name val="Calibri"/>
      <family val="2"/>
      <charset val="186"/>
    </font>
    <font>
      <sz val="12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12"/>
      <color rgb="FF000000"/>
      <name val="Calibri"/>
      <family val="2"/>
      <charset val="186"/>
    </font>
    <font>
      <b/>
      <sz val="12"/>
      <color theme="1"/>
      <name val="Calibri"/>
      <family val="2"/>
      <charset val="186"/>
      <scheme val="minor"/>
    </font>
    <font>
      <i/>
      <sz val="10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b/>
      <sz val="10"/>
      <color rgb="FF000000"/>
      <name val="Calibri"/>
      <family val="2"/>
      <charset val="186"/>
      <scheme val="minor"/>
    </font>
    <font>
      <i/>
      <sz val="10"/>
      <color rgb="FF000000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</fonts>
  <fills count="8">
    <fill>
      <patternFill patternType="none"/>
    </fill>
    <fill>
      <patternFill patternType="gray125"/>
    </fill>
    <fill>
      <patternFill patternType="solid">
        <fgColor theme="5" tint="0.59993285927915285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2" tint="-9.991760002441481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4" fontId="4" fillId="5" borderId="1" xfId="0" applyNumberFormat="1" applyFont="1" applyFill="1" applyBorder="1" applyAlignment="1">
      <alignment horizontal="center" vertical="center"/>
    </xf>
    <xf numFmtId="4" fontId="4" fillId="6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/>
    </xf>
    <xf numFmtId="0" fontId="12" fillId="0" borderId="1" xfId="0" applyFont="1" applyBorder="1" applyAlignment="1">
      <alignment vertical="center" wrapText="1"/>
    </xf>
    <xf numFmtId="2" fontId="4" fillId="6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0" fillId="0" borderId="0" xfId="0" applyAlignment="1">
      <alignment wrapText="1"/>
    </xf>
    <xf numFmtId="0" fontId="6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2" fontId="6" fillId="5" borderId="1" xfId="0" applyNumberFormat="1" applyFont="1" applyFill="1" applyBorder="1" applyAlignment="1">
      <alignment horizontal="center" vertical="center"/>
    </xf>
    <xf numFmtId="2" fontId="6" fillId="6" borderId="1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4" fontId="0" fillId="0" borderId="0" xfId="0" applyNumberFormat="1"/>
    <xf numFmtId="1" fontId="18" fillId="0" borderId="1" xfId="0" applyNumberFormat="1" applyFont="1" applyBorder="1" applyAlignment="1">
      <alignment horizontal="center" vertical="center"/>
    </xf>
    <xf numFmtId="1" fontId="18" fillId="7" borderId="1" xfId="0" applyNumberFormat="1" applyFont="1" applyFill="1" applyBorder="1" applyAlignment="1">
      <alignment horizontal="center" vertical="center"/>
    </xf>
    <xf numFmtId="1" fontId="18" fillId="3" borderId="1" xfId="0" applyNumberFormat="1" applyFont="1" applyFill="1" applyBorder="1" applyAlignment="1">
      <alignment horizontal="center" vertical="center"/>
    </xf>
    <xf numFmtId="1" fontId="18" fillId="2" borderId="1" xfId="0" applyNumberFormat="1" applyFont="1" applyFill="1" applyBorder="1" applyAlignment="1">
      <alignment horizontal="center" vertical="center"/>
    </xf>
    <xf numFmtId="1" fontId="18" fillId="5" borderId="1" xfId="0" applyNumberFormat="1" applyFont="1" applyFill="1" applyBorder="1" applyAlignment="1">
      <alignment horizontal="center" vertical="center"/>
    </xf>
    <xf numFmtId="1" fontId="18" fillId="6" borderId="1" xfId="0" applyNumberFormat="1" applyFont="1" applyFill="1" applyBorder="1" applyAlignment="1">
      <alignment horizontal="center" vertical="center"/>
    </xf>
    <xf numFmtId="4" fontId="18" fillId="0" borderId="1" xfId="0" applyNumberFormat="1" applyFont="1" applyBorder="1" applyAlignment="1">
      <alignment horizontal="center" vertical="center"/>
    </xf>
    <xf numFmtId="4" fontId="18" fillId="3" borderId="1" xfId="0" applyNumberFormat="1" applyFont="1" applyFill="1" applyBorder="1" applyAlignment="1">
      <alignment horizontal="center" vertical="center"/>
    </xf>
    <xf numFmtId="4" fontId="18" fillId="2" borderId="1" xfId="0" applyNumberFormat="1" applyFont="1" applyFill="1" applyBorder="1" applyAlignment="1">
      <alignment horizontal="center" vertical="center"/>
    </xf>
    <xf numFmtId="2" fontId="18" fillId="5" borderId="1" xfId="0" applyNumberFormat="1" applyFont="1" applyFill="1" applyBorder="1" applyAlignment="1">
      <alignment horizontal="center" vertical="center"/>
    </xf>
    <xf numFmtId="2" fontId="18" fillId="6" borderId="1" xfId="0" applyNumberFormat="1" applyFont="1" applyFill="1" applyBorder="1" applyAlignment="1">
      <alignment horizontal="center" vertical="center"/>
    </xf>
    <xf numFmtId="2" fontId="19" fillId="4" borderId="1" xfId="0" applyNumberFormat="1" applyFont="1" applyFill="1" applyBorder="1" applyAlignment="1">
      <alignment horizontal="center" vertical="center"/>
    </xf>
    <xf numFmtId="1" fontId="19" fillId="4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2" fontId="0" fillId="4" borderId="1" xfId="0" applyNumberFormat="1" applyFill="1" applyBorder="1" applyAlignment="1">
      <alignment horizontal="center"/>
    </xf>
    <xf numFmtId="4" fontId="3" fillId="4" borderId="1" xfId="0" applyNumberFormat="1" applyFont="1" applyFill="1" applyBorder="1" applyAlignment="1">
      <alignment horizontal="center" vertical="center"/>
    </xf>
    <xf numFmtId="4" fontId="10" fillId="4" borderId="1" xfId="0" applyNumberFormat="1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/>
    </xf>
    <xf numFmtId="4" fontId="21" fillId="4" borderId="1" xfId="0" applyNumberFormat="1" applyFont="1" applyFill="1" applyBorder="1" applyAlignment="1">
      <alignment horizontal="center" vertical="center"/>
    </xf>
    <xf numFmtId="4" fontId="21" fillId="4" borderId="1" xfId="0" applyNumberFormat="1" applyFont="1" applyFill="1" applyBorder="1" applyAlignment="1">
      <alignment horizontal="center"/>
    </xf>
    <xf numFmtId="2" fontId="21" fillId="4" borderId="1" xfId="0" applyNumberFormat="1" applyFont="1" applyFill="1" applyBorder="1" applyAlignment="1">
      <alignment horizontal="center"/>
    </xf>
    <xf numFmtId="4" fontId="5" fillId="5" borderId="1" xfId="0" applyNumberFormat="1" applyFont="1" applyFill="1" applyBorder="1" applyAlignment="1">
      <alignment horizontal="center" vertical="center"/>
    </xf>
    <xf numFmtId="4" fontId="22" fillId="6" borderId="1" xfId="0" applyNumberFormat="1" applyFont="1" applyFill="1" applyBorder="1" applyAlignment="1">
      <alignment horizontal="center" vertical="center"/>
    </xf>
    <xf numFmtId="4" fontId="10" fillId="6" borderId="1" xfId="0" applyNumberFormat="1" applyFont="1" applyFill="1" applyBorder="1" applyAlignment="1">
      <alignment horizontal="center" vertical="center"/>
    </xf>
    <xf numFmtId="4" fontId="3" fillId="6" borderId="1" xfId="0" applyNumberFormat="1" applyFont="1" applyFill="1" applyBorder="1" applyAlignment="1">
      <alignment horizontal="center" vertical="center"/>
    </xf>
    <xf numFmtId="4" fontId="20" fillId="6" borderId="1" xfId="0" applyNumberFormat="1" applyFont="1" applyFill="1" applyBorder="1" applyAlignment="1">
      <alignment horizontal="center"/>
    </xf>
    <xf numFmtId="4" fontId="20" fillId="6" borderId="1" xfId="0" applyNumberFormat="1" applyFont="1" applyFill="1" applyBorder="1" applyAlignment="1">
      <alignment horizontal="center" vertical="center"/>
    </xf>
    <xf numFmtId="4" fontId="23" fillId="6" borderId="1" xfId="0" applyNumberFormat="1" applyFont="1" applyFill="1" applyBorder="1" applyAlignment="1">
      <alignment horizontal="center" vertical="center"/>
    </xf>
    <xf numFmtId="4" fontId="10" fillId="4" borderId="1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2" fontId="0" fillId="0" borderId="0" xfId="0" applyNumberFormat="1"/>
    <xf numFmtId="2" fontId="0" fillId="0" borderId="0" xfId="0" applyNumberFormat="1" applyAlignment="1">
      <alignment horizontal="center"/>
    </xf>
    <xf numFmtId="4" fontId="3" fillId="5" borderId="1" xfId="0" applyNumberFormat="1" applyFont="1" applyFill="1" applyBorder="1" applyAlignment="1">
      <alignment horizontal="center"/>
    </xf>
    <xf numFmtId="4" fontId="3" fillId="6" borderId="1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4" fontId="3" fillId="5" borderId="1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horizontal="right"/>
    </xf>
    <xf numFmtId="0" fontId="26" fillId="0" borderId="0" xfId="0" applyFont="1" applyAlignment="1">
      <alignment horizontal="right"/>
    </xf>
    <xf numFmtId="0" fontId="16" fillId="0" borderId="0" xfId="0" applyFont="1" applyAlignment="1">
      <alignment vertical="center"/>
    </xf>
    <xf numFmtId="0" fontId="16" fillId="0" borderId="0" xfId="0" applyFont="1"/>
    <xf numFmtId="0" fontId="1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1"/>
  <sheetViews>
    <sheetView tabSelected="1" workbookViewId="0">
      <selection activeCell="L39" sqref="L39"/>
    </sheetView>
  </sheetViews>
  <sheetFormatPr defaultRowHeight="15" x14ac:dyDescent="0.25"/>
  <cols>
    <col min="2" max="2" width="46" style="30" customWidth="1"/>
    <col min="3" max="3" width="13.85546875" customWidth="1"/>
    <col min="4" max="4" width="10.85546875" customWidth="1"/>
    <col min="5" max="7" width="10.5703125" customWidth="1"/>
    <col min="8" max="8" width="10.85546875" customWidth="1"/>
    <col min="9" max="9" width="10.7109375" style="51" customWidth="1"/>
    <col min="10" max="10" width="10.28515625" customWidth="1"/>
    <col min="11" max="11" width="10.42578125" customWidth="1"/>
    <col min="12" max="12" width="11.140625" customWidth="1"/>
    <col min="13" max="13" width="11.85546875" customWidth="1"/>
    <col min="14" max="14" width="10.42578125" customWidth="1"/>
    <col min="15" max="15" width="9.140625" customWidth="1"/>
  </cols>
  <sheetData>
    <row r="1" spans="1:14" x14ac:dyDescent="0.25">
      <c r="N1" s="74" t="s">
        <v>0</v>
      </c>
    </row>
    <row r="2" spans="1:14" x14ac:dyDescent="0.25">
      <c r="M2" s="51"/>
      <c r="N2" s="72" t="s">
        <v>1</v>
      </c>
    </row>
    <row r="3" spans="1:14" x14ac:dyDescent="0.25">
      <c r="M3" s="51"/>
      <c r="N3" s="75" t="s">
        <v>2</v>
      </c>
    </row>
    <row r="4" spans="1:14" ht="12" customHeight="1" x14ac:dyDescent="0.25">
      <c r="B4" s="78" t="s">
        <v>3</v>
      </c>
      <c r="C4" s="79"/>
      <c r="D4" s="79"/>
      <c r="E4" s="79"/>
      <c r="F4" s="79"/>
      <c r="G4" s="79"/>
      <c r="H4" s="79"/>
      <c r="I4" s="79"/>
      <c r="J4" s="79"/>
      <c r="M4" s="51"/>
      <c r="N4" s="75" t="s">
        <v>45</v>
      </c>
    </row>
    <row r="5" spans="1:14" x14ac:dyDescent="0.25">
      <c r="M5" s="51"/>
      <c r="N5" s="75" t="s">
        <v>46</v>
      </c>
    </row>
    <row r="7" spans="1:14" x14ac:dyDescent="0.25">
      <c r="A7" s="16" t="s">
        <v>4</v>
      </c>
      <c r="B7" s="5" t="s">
        <v>5</v>
      </c>
      <c r="C7" s="80" t="s">
        <v>6</v>
      </c>
      <c r="D7" s="81"/>
      <c r="E7" s="81"/>
      <c r="F7" s="81"/>
      <c r="G7" s="81"/>
      <c r="H7" s="81"/>
      <c r="I7" s="81"/>
      <c r="J7" s="81"/>
      <c r="K7" s="81"/>
      <c r="L7" s="81"/>
      <c r="M7" s="81"/>
      <c r="N7" s="82"/>
    </row>
    <row r="8" spans="1:14" ht="69.599999999999994" customHeight="1" x14ac:dyDescent="0.25">
      <c r="A8" s="16"/>
      <c r="B8" s="5"/>
      <c r="C8" s="5" t="s">
        <v>7</v>
      </c>
      <c r="D8" s="5" t="s">
        <v>8</v>
      </c>
      <c r="E8" s="6" t="s">
        <v>9</v>
      </c>
      <c r="F8" s="7" t="s">
        <v>10</v>
      </c>
      <c r="G8" s="7" t="s">
        <v>11</v>
      </c>
      <c r="H8" s="1" t="s">
        <v>12</v>
      </c>
      <c r="I8" s="15" t="s">
        <v>13</v>
      </c>
      <c r="J8" s="17" t="s">
        <v>14</v>
      </c>
      <c r="K8" s="17" t="s">
        <v>15</v>
      </c>
      <c r="L8" s="18" t="s">
        <v>16</v>
      </c>
      <c r="M8" s="18" t="s">
        <v>17</v>
      </c>
      <c r="N8" s="18" t="s">
        <v>18</v>
      </c>
    </row>
    <row r="9" spans="1:14" x14ac:dyDescent="0.25">
      <c r="A9" s="19"/>
      <c r="B9" s="23" t="s">
        <v>19</v>
      </c>
      <c r="C9" s="8">
        <f>C10+C11+C12+C13+C20+C27+C28</f>
        <v>760058.33</v>
      </c>
      <c r="D9" s="8">
        <f>D10+D11+D12+D13+D20+D27+D28</f>
        <v>343098.53</v>
      </c>
      <c r="E9" s="9">
        <f>E10+E11+E12+E13+E20+E27+E28+E29</f>
        <v>312047.2</v>
      </c>
      <c r="F9" s="9">
        <f>F10+F11+F12+F13+F20+F27+F28+F29</f>
        <v>197796.31000000003</v>
      </c>
      <c r="G9" s="9">
        <f>G10+G11+G12+G13+G20+G27+G28+G29</f>
        <v>170255.14</v>
      </c>
      <c r="H9" s="2">
        <f>H10+H11+H12+H13+H20+H27+H28+H29</f>
        <v>371082.12</v>
      </c>
      <c r="I9" s="55">
        <f>I10+I11+I12+I13+I20+I27+I28</f>
        <v>436166.18</v>
      </c>
      <c r="J9" s="70">
        <f t="shared" ref="J9:N9" si="0">J10+J11+J12+J13+J20+J27+J28</f>
        <v>347539.62999999995</v>
      </c>
      <c r="K9" s="70">
        <f t="shared" si="0"/>
        <v>255275.16999999998</v>
      </c>
      <c r="L9" s="71">
        <f t="shared" si="0"/>
        <v>410588.98999999993</v>
      </c>
      <c r="M9" s="71">
        <f t="shared" si="0"/>
        <v>182108.39</v>
      </c>
      <c r="N9" s="71">
        <f t="shared" si="0"/>
        <v>124425.78</v>
      </c>
    </row>
    <row r="10" spans="1:14" ht="25.5" x14ac:dyDescent="0.25">
      <c r="A10" s="22">
        <v>1100</v>
      </c>
      <c r="B10" s="23" t="s">
        <v>20</v>
      </c>
      <c r="C10" s="8">
        <v>380464.91</v>
      </c>
      <c r="D10" s="8">
        <v>188053.26</v>
      </c>
      <c r="E10" s="9">
        <v>144624.34</v>
      </c>
      <c r="F10" s="9">
        <v>94740.99</v>
      </c>
      <c r="G10" s="9">
        <v>98130.16</v>
      </c>
      <c r="H10" s="2">
        <v>168217.41</v>
      </c>
      <c r="I10" s="66">
        <v>196831.33</v>
      </c>
      <c r="J10" s="20">
        <v>175929.49</v>
      </c>
      <c r="K10" s="20">
        <v>164171.25</v>
      </c>
      <c r="L10" s="61">
        <v>215393.81</v>
      </c>
      <c r="M10" s="61">
        <v>80760.12</v>
      </c>
      <c r="N10" s="61">
        <v>65035.7</v>
      </c>
    </row>
    <row r="11" spans="1:14" ht="25.5" x14ac:dyDescent="0.25">
      <c r="A11" s="22">
        <v>1200</v>
      </c>
      <c r="B11" s="23" t="s">
        <v>21</v>
      </c>
      <c r="C11" s="8">
        <v>115694.7</v>
      </c>
      <c r="D11" s="8">
        <v>53400.49</v>
      </c>
      <c r="E11" s="9">
        <v>41655.879999999997</v>
      </c>
      <c r="F11" s="9">
        <v>27010.21</v>
      </c>
      <c r="G11" s="9">
        <v>27214.97</v>
      </c>
      <c r="H11" s="2">
        <v>54077.82</v>
      </c>
      <c r="I11" s="54">
        <v>60716.15</v>
      </c>
      <c r="J11" s="20">
        <v>48001.72</v>
      </c>
      <c r="K11" s="20">
        <v>49516.21</v>
      </c>
      <c r="L11" s="62">
        <v>67474.98</v>
      </c>
      <c r="M11" s="62">
        <v>29362.31</v>
      </c>
      <c r="N11" s="62">
        <v>19663.02</v>
      </c>
    </row>
    <row r="12" spans="1:14" x14ac:dyDescent="0.25">
      <c r="A12" s="22">
        <v>2100</v>
      </c>
      <c r="B12" s="23" t="s">
        <v>22</v>
      </c>
      <c r="C12" s="8">
        <v>461.55</v>
      </c>
      <c r="D12" s="8">
        <v>8</v>
      </c>
      <c r="E12" s="9">
        <v>0</v>
      </c>
      <c r="F12" s="9">
        <v>0</v>
      </c>
      <c r="G12" s="9">
        <v>0</v>
      </c>
      <c r="H12" s="2">
        <v>398.39</v>
      </c>
      <c r="I12" s="55">
        <v>49.4</v>
      </c>
      <c r="J12" s="20">
        <v>649.79999999999995</v>
      </c>
      <c r="K12" s="20">
        <v>8.1999999999999993</v>
      </c>
      <c r="L12" s="60">
        <v>208.91</v>
      </c>
      <c r="M12" s="60">
        <v>87.12</v>
      </c>
      <c r="N12" s="60">
        <v>0</v>
      </c>
    </row>
    <row r="13" spans="1:14" x14ac:dyDescent="0.25">
      <c r="A13" s="22">
        <v>2200</v>
      </c>
      <c r="B13" s="23" t="s">
        <v>23</v>
      </c>
      <c r="C13" s="8">
        <f>SUM(C14:C19)</f>
        <v>204433.52000000002</v>
      </c>
      <c r="D13" s="8">
        <f>SUM(D14:D19)</f>
        <v>82964.33</v>
      </c>
      <c r="E13" s="9">
        <f t="shared" ref="E13:K13" si="1">E14+E15+E16+E17+E18+E19</f>
        <v>98605.790000000008</v>
      </c>
      <c r="F13" s="9">
        <f t="shared" si="1"/>
        <v>25761.920000000002</v>
      </c>
      <c r="G13" s="9">
        <f t="shared" si="1"/>
        <v>15690.68</v>
      </c>
      <c r="H13" s="2">
        <f t="shared" si="1"/>
        <v>100680.53</v>
      </c>
      <c r="I13" s="55">
        <f t="shared" si="1"/>
        <v>134360.11000000002</v>
      </c>
      <c r="J13" s="70">
        <f t="shared" si="1"/>
        <v>45760.46</v>
      </c>
      <c r="K13" s="20">
        <f t="shared" si="1"/>
        <v>19079.64</v>
      </c>
      <c r="L13" s="21">
        <f>SUM(L14:L19)</f>
        <v>93327.200000000026</v>
      </c>
      <c r="M13" s="21">
        <f t="shared" ref="M13:N13" si="2">SUM(M14:M19)</f>
        <v>51331.64</v>
      </c>
      <c r="N13" s="21">
        <f t="shared" si="2"/>
        <v>35254.250000000007</v>
      </c>
    </row>
    <row r="14" spans="1:14" x14ac:dyDescent="0.25">
      <c r="A14" s="24">
        <v>2210</v>
      </c>
      <c r="B14" s="25" t="s">
        <v>24</v>
      </c>
      <c r="C14" s="10">
        <v>480.19</v>
      </c>
      <c r="D14" s="10">
        <v>3.12</v>
      </c>
      <c r="E14" s="11">
        <v>2268.13</v>
      </c>
      <c r="F14" s="11">
        <v>50.78</v>
      </c>
      <c r="G14" s="11">
        <v>1413.66</v>
      </c>
      <c r="H14" s="12">
        <v>1929.16</v>
      </c>
      <c r="I14" s="56">
        <v>2701.24</v>
      </c>
      <c r="J14" s="59">
        <v>720.29</v>
      </c>
      <c r="K14" s="59">
        <v>2208.77</v>
      </c>
      <c r="L14" s="63">
        <v>4446.2700000000004</v>
      </c>
      <c r="M14" s="63">
        <v>1438.29</v>
      </c>
      <c r="N14" s="63">
        <v>227.97</v>
      </c>
    </row>
    <row r="15" spans="1:14" x14ac:dyDescent="0.25">
      <c r="A15" s="24">
        <v>2220</v>
      </c>
      <c r="B15" s="25" t="s">
        <v>25</v>
      </c>
      <c r="C15" s="10">
        <v>169077.57</v>
      </c>
      <c r="D15" s="10">
        <v>68215.88</v>
      </c>
      <c r="E15" s="11">
        <v>69083.820000000007</v>
      </c>
      <c r="F15" s="11">
        <v>8812.9699999999993</v>
      </c>
      <c r="G15" s="11">
        <v>4496.07</v>
      </c>
      <c r="H15" s="12">
        <v>66789.240000000005</v>
      </c>
      <c r="I15" s="56">
        <v>100875.55</v>
      </c>
      <c r="J15" s="59">
        <v>20919</v>
      </c>
      <c r="K15" s="59">
        <v>12036.47</v>
      </c>
      <c r="L15" s="63">
        <v>65676.02</v>
      </c>
      <c r="M15" s="63">
        <v>40027.870000000003</v>
      </c>
      <c r="N15" s="63">
        <v>31241.360000000001</v>
      </c>
    </row>
    <row r="16" spans="1:14" x14ac:dyDescent="0.25">
      <c r="A16" s="24">
        <v>2230</v>
      </c>
      <c r="B16" s="25" t="s">
        <v>26</v>
      </c>
      <c r="C16" s="10">
        <v>14650.22</v>
      </c>
      <c r="D16" s="10">
        <v>5847.19</v>
      </c>
      <c r="E16" s="11">
        <v>619.11</v>
      </c>
      <c r="F16" s="11">
        <v>3681.03</v>
      </c>
      <c r="G16" s="11">
        <v>1243.03</v>
      </c>
      <c r="H16" s="12">
        <v>15034.18</v>
      </c>
      <c r="I16" s="56">
        <v>14094.8</v>
      </c>
      <c r="J16" s="59">
        <v>3997.57</v>
      </c>
      <c r="K16" s="59">
        <v>676.86</v>
      </c>
      <c r="L16" s="63">
        <v>3266.82</v>
      </c>
      <c r="M16" s="63">
        <v>962.82</v>
      </c>
      <c r="N16" s="63">
        <v>1691.73</v>
      </c>
    </row>
    <row r="17" spans="1:15" ht="25.5" x14ac:dyDescent="0.25">
      <c r="A17" s="24">
        <v>2240</v>
      </c>
      <c r="B17" s="25" t="s">
        <v>27</v>
      </c>
      <c r="C17" s="10">
        <v>12405.76</v>
      </c>
      <c r="D17" s="10">
        <v>7327.24</v>
      </c>
      <c r="E17" s="11">
        <v>22743.01</v>
      </c>
      <c r="F17" s="11">
        <v>11090.45</v>
      </c>
      <c r="G17" s="11">
        <v>5427.74</v>
      </c>
      <c r="H17" s="12">
        <v>11183.21</v>
      </c>
      <c r="I17" s="56">
        <v>10248.25</v>
      </c>
      <c r="J17" s="59">
        <v>15204.96</v>
      </c>
      <c r="K17" s="59">
        <v>2319.92</v>
      </c>
      <c r="L17" s="63">
        <v>16494.330000000002</v>
      </c>
      <c r="M17" s="63">
        <v>6081.95</v>
      </c>
      <c r="N17" s="63">
        <v>1290.5</v>
      </c>
    </row>
    <row r="18" spans="1:15" x14ac:dyDescent="0.25">
      <c r="A18" s="24">
        <v>2250</v>
      </c>
      <c r="B18" s="25" t="s">
        <v>28</v>
      </c>
      <c r="C18" s="10">
        <v>7244.66</v>
      </c>
      <c r="D18" s="10">
        <v>1570.9</v>
      </c>
      <c r="E18" s="11">
        <v>3362.78</v>
      </c>
      <c r="F18" s="11">
        <v>1923.41</v>
      </c>
      <c r="G18" s="11">
        <v>2130</v>
      </c>
      <c r="H18" s="12">
        <v>4069.2</v>
      </c>
      <c r="I18" s="56">
        <v>2956.22</v>
      </c>
      <c r="J18" s="59">
        <v>4286.22</v>
      </c>
      <c r="K18" s="59">
        <v>1837.62</v>
      </c>
      <c r="L18" s="63">
        <v>3153.6</v>
      </c>
      <c r="M18" s="63">
        <v>2820.71</v>
      </c>
      <c r="N18" s="63">
        <v>802.69</v>
      </c>
    </row>
    <row r="19" spans="1:15" x14ac:dyDescent="0.25">
      <c r="A19" s="24">
        <v>2260</v>
      </c>
      <c r="B19" s="25" t="s">
        <v>29</v>
      </c>
      <c r="C19" s="10">
        <v>575.12</v>
      </c>
      <c r="D19" s="10">
        <v>0</v>
      </c>
      <c r="E19" s="11">
        <v>528.94000000000005</v>
      </c>
      <c r="F19" s="11">
        <v>203.28</v>
      </c>
      <c r="G19" s="11">
        <v>980.18</v>
      </c>
      <c r="H19" s="12">
        <v>1675.54</v>
      </c>
      <c r="I19" s="56">
        <v>3484.05</v>
      </c>
      <c r="J19" s="59">
        <v>632.41999999999996</v>
      </c>
      <c r="K19" s="59">
        <v>0</v>
      </c>
      <c r="L19" s="63">
        <v>290.16000000000003</v>
      </c>
      <c r="M19" s="63">
        <v>0</v>
      </c>
      <c r="N19" s="63">
        <v>0</v>
      </c>
    </row>
    <row r="20" spans="1:15" ht="25.5" x14ac:dyDescent="0.25">
      <c r="A20" s="22">
        <v>2300</v>
      </c>
      <c r="B20" s="23" t="s">
        <v>30</v>
      </c>
      <c r="C20" s="8">
        <f>SUM(C21:C26)</f>
        <v>48273.659999999996</v>
      </c>
      <c r="D20" s="8">
        <f>SUM(D21:D26)</f>
        <v>17015.3</v>
      </c>
      <c r="E20" s="9">
        <f t="shared" ref="E20:K20" si="3">E21+E22+E23+E24+E25+E26</f>
        <v>24193.03</v>
      </c>
      <c r="F20" s="9">
        <f t="shared" si="3"/>
        <v>48983.19</v>
      </c>
      <c r="G20" s="9">
        <f t="shared" si="3"/>
        <v>28633.19</v>
      </c>
      <c r="H20" s="2">
        <f t="shared" si="3"/>
        <v>43036.67</v>
      </c>
      <c r="I20" s="53">
        <f t="shared" si="3"/>
        <v>40437.770000000004</v>
      </c>
      <c r="J20" s="73">
        <f t="shared" si="3"/>
        <v>75300.620000000024</v>
      </c>
      <c r="K20" s="20">
        <f t="shared" si="3"/>
        <v>20921.04</v>
      </c>
      <c r="L20" s="26">
        <f>SUM(L21:L26)</f>
        <v>30975.86</v>
      </c>
      <c r="M20" s="26">
        <f t="shared" ref="M20:N20" si="4">SUM(M21:M26)</f>
        <v>19303.88</v>
      </c>
      <c r="N20" s="26">
        <f t="shared" si="4"/>
        <v>4241.2700000000004</v>
      </c>
    </row>
    <row r="21" spans="1:15" x14ac:dyDescent="0.25">
      <c r="A21" s="24">
        <v>2310</v>
      </c>
      <c r="B21" s="25" t="s">
        <v>31</v>
      </c>
      <c r="C21" s="10">
        <v>18000.93</v>
      </c>
      <c r="D21" s="10">
        <v>7524.41</v>
      </c>
      <c r="E21" s="11">
        <v>14412.96</v>
      </c>
      <c r="F21" s="11">
        <v>13193.01</v>
      </c>
      <c r="G21" s="11">
        <v>3997.54</v>
      </c>
      <c r="H21" s="3">
        <v>21689.48</v>
      </c>
      <c r="I21" s="57">
        <v>7418.04</v>
      </c>
      <c r="J21" s="59">
        <v>22217.38</v>
      </c>
      <c r="K21" s="59">
        <v>9592.4599999999991</v>
      </c>
      <c r="L21" s="64">
        <v>10015.69</v>
      </c>
      <c r="M21" s="64">
        <v>3628.15</v>
      </c>
      <c r="N21" s="64">
        <v>1837.6</v>
      </c>
    </row>
    <row r="22" spans="1:15" x14ac:dyDescent="0.25">
      <c r="A22" s="24">
        <v>2320</v>
      </c>
      <c r="B22" s="25" t="s">
        <v>32</v>
      </c>
      <c r="C22" s="10">
        <v>0</v>
      </c>
      <c r="D22" s="10">
        <v>0</v>
      </c>
      <c r="E22" s="11">
        <v>0</v>
      </c>
      <c r="F22" s="11">
        <v>22389.64</v>
      </c>
      <c r="G22" s="11">
        <v>17952.439999999999</v>
      </c>
      <c r="H22" s="3">
        <v>11.8</v>
      </c>
      <c r="I22" s="56">
        <v>0</v>
      </c>
      <c r="J22" s="59">
        <v>35850</v>
      </c>
      <c r="K22" s="59">
        <v>41.27</v>
      </c>
      <c r="L22" s="64">
        <v>0</v>
      </c>
      <c r="M22" s="64">
        <v>7894.19</v>
      </c>
      <c r="N22" s="64">
        <v>0</v>
      </c>
    </row>
    <row r="23" spans="1:15" ht="25.5" x14ac:dyDescent="0.25">
      <c r="A23" s="24">
        <v>2340</v>
      </c>
      <c r="B23" s="27" t="s">
        <v>33</v>
      </c>
      <c r="C23" s="10">
        <v>548.64</v>
      </c>
      <c r="D23" s="10">
        <v>0</v>
      </c>
      <c r="E23" s="11">
        <v>138.19999999999999</v>
      </c>
      <c r="F23" s="11">
        <v>177.71</v>
      </c>
      <c r="G23" s="11">
        <v>75.42</v>
      </c>
      <c r="H23" s="3">
        <v>199.7</v>
      </c>
      <c r="I23" s="56">
        <v>221.78</v>
      </c>
      <c r="J23" s="59">
        <v>312.43</v>
      </c>
      <c r="K23" s="59">
        <v>12.22</v>
      </c>
      <c r="L23" s="64">
        <v>437.1</v>
      </c>
      <c r="M23" s="64">
        <v>31.94</v>
      </c>
      <c r="N23" s="64">
        <v>0</v>
      </c>
    </row>
    <row r="24" spans="1:15" x14ac:dyDescent="0.25">
      <c r="A24" s="24">
        <v>2350</v>
      </c>
      <c r="B24" s="27" t="s">
        <v>34</v>
      </c>
      <c r="C24" s="10">
        <v>12293.21</v>
      </c>
      <c r="D24" s="10">
        <v>4944.34</v>
      </c>
      <c r="E24" s="11">
        <v>9263.23</v>
      </c>
      <c r="F24" s="11">
        <v>8739.5400000000009</v>
      </c>
      <c r="G24" s="11">
        <v>5607.69</v>
      </c>
      <c r="H24" s="3">
        <v>8776.9699999999993</v>
      </c>
      <c r="I24" s="57">
        <v>17526.189999999999</v>
      </c>
      <c r="J24" s="59">
        <v>12113.64</v>
      </c>
      <c r="K24" s="59">
        <v>7610.62</v>
      </c>
      <c r="L24" s="64">
        <v>14218.5</v>
      </c>
      <c r="M24" s="64">
        <v>4560.76</v>
      </c>
      <c r="N24" s="64">
        <v>1730.32</v>
      </c>
    </row>
    <row r="25" spans="1:15" ht="63.75" x14ac:dyDescent="0.25">
      <c r="A25" s="24">
        <v>2360</v>
      </c>
      <c r="B25" s="27" t="s">
        <v>35</v>
      </c>
      <c r="C25" s="10">
        <v>879.67</v>
      </c>
      <c r="D25" s="10">
        <v>579.89</v>
      </c>
      <c r="E25" s="11">
        <v>0</v>
      </c>
      <c r="F25" s="11">
        <v>210.2</v>
      </c>
      <c r="G25" s="11">
        <v>38.99</v>
      </c>
      <c r="H25" s="3">
        <v>164.6</v>
      </c>
      <c r="I25" s="56">
        <v>1392.92</v>
      </c>
      <c r="J25" s="59">
        <v>597.46</v>
      </c>
      <c r="K25" s="59">
        <v>1301.57</v>
      </c>
      <c r="L25" s="64">
        <v>477.48</v>
      </c>
      <c r="M25" s="64">
        <v>341.27</v>
      </c>
      <c r="N25" s="64">
        <v>0</v>
      </c>
    </row>
    <row r="26" spans="1:15" x14ac:dyDescent="0.25">
      <c r="A26" s="24">
        <v>2370</v>
      </c>
      <c r="B26" s="25" t="s">
        <v>36</v>
      </c>
      <c r="C26" s="10">
        <v>16551.21</v>
      </c>
      <c r="D26" s="10">
        <v>3966.66</v>
      </c>
      <c r="E26" s="11">
        <v>378.64</v>
      </c>
      <c r="F26" s="11">
        <v>4273.09</v>
      </c>
      <c r="G26" s="11">
        <v>961.11</v>
      </c>
      <c r="H26" s="3">
        <v>12194.12</v>
      </c>
      <c r="I26" s="57">
        <v>13878.84</v>
      </c>
      <c r="J26" s="59">
        <v>4209.71</v>
      </c>
      <c r="K26" s="59">
        <v>2362.9</v>
      </c>
      <c r="L26" s="64">
        <v>5827.09</v>
      </c>
      <c r="M26" s="64">
        <v>2847.57</v>
      </c>
      <c r="N26" s="64">
        <v>673.35</v>
      </c>
    </row>
    <row r="27" spans="1:15" x14ac:dyDescent="0.25">
      <c r="A27" s="22">
        <v>2400</v>
      </c>
      <c r="B27" s="23" t="s">
        <v>37</v>
      </c>
      <c r="C27" s="8">
        <v>1817.44</v>
      </c>
      <c r="D27" s="8">
        <v>447.15</v>
      </c>
      <c r="E27" s="9">
        <v>0</v>
      </c>
      <c r="F27" s="9">
        <v>0</v>
      </c>
      <c r="G27" s="9">
        <v>0</v>
      </c>
      <c r="H27" s="2">
        <v>273.42</v>
      </c>
      <c r="I27" s="55">
        <v>0</v>
      </c>
      <c r="J27" s="20">
        <v>137.55000000000001</v>
      </c>
      <c r="K27" s="20">
        <v>0</v>
      </c>
      <c r="L27" s="60">
        <v>0</v>
      </c>
      <c r="M27" s="60">
        <v>0</v>
      </c>
      <c r="N27" s="60">
        <v>0</v>
      </c>
    </row>
    <row r="28" spans="1:15" x14ac:dyDescent="0.25">
      <c r="A28" s="22">
        <v>5233</v>
      </c>
      <c r="B28" s="23" t="s">
        <v>38</v>
      </c>
      <c r="C28" s="8">
        <v>8912.5499999999993</v>
      </c>
      <c r="D28" s="8">
        <v>1210</v>
      </c>
      <c r="E28" s="9">
        <v>2968.16</v>
      </c>
      <c r="F28" s="9">
        <v>1300</v>
      </c>
      <c r="G28" s="9">
        <v>586.14</v>
      </c>
      <c r="H28" s="2">
        <v>4397.88</v>
      </c>
      <c r="I28" s="55">
        <v>3771.42</v>
      </c>
      <c r="J28" s="20">
        <v>1759.99</v>
      </c>
      <c r="K28" s="20">
        <v>1578.83</v>
      </c>
      <c r="L28" s="60">
        <v>3208.23</v>
      </c>
      <c r="M28" s="60">
        <v>1263.32</v>
      </c>
      <c r="N28" s="60">
        <v>231.54</v>
      </c>
    </row>
    <row r="29" spans="1:15" x14ac:dyDescent="0.25">
      <c r="A29" s="28" t="s">
        <v>39</v>
      </c>
      <c r="B29" s="31" t="s">
        <v>40</v>
      </c>
      <c r="C29" s="10">
        <v>0</v>
      </c>
      <c r="D29" s="10">
        <v>0</v>
      </c>
      <c r="E29" s="11">
        <v>0</v>
      </c>
      <c r="F29" s="11">
        <v>0</v>
      </c>
      <c r="G29" s="11">
        <v>0</v>
      </c>
      <c r="H29" s="3">
        <v>0</v>
      </c>
      <c r="I29" s="58">
        <v>0</v>
      </c>
      <c r="J29" s="59">
        <v>0</v>
      </c>
      <c r="K29" s="59">
        <v>0</v>
      </c>
      <c r="L29" s="65">
        <v>0</v>
      </c>
      <c r="M29" s="65">
        <v>0</v>
      </c>
      <c r="N29" s="65">
        <v>0</v>
      </c>
    </row>
    <row r="30" spans="1:15" ht="15.75" x14ac:dyDescent="0.25">
      <c r="A30" s="29"/>
      <c r="B30" s="32" t="s">
        <v>41</v>
      </c>
      <c r="C30" s="38">
        <v>809</v>
      </c>
      <c r="D30" s="39">
        <v>85</v>
      </c>
      <c r="E30" s="40">
        <v>178</v>
      </c>
      <c r="F30" s="40">
        <v>88</v>
      </c>
      <c r="G30" s="40">
        <v>72</v>
      </c>
      <c r="H30" s="41">
        <v>422</v>
      </c>
      <c r="I30" s="50">
        <v>425</v>
      </c>
      <c r="J30" s="42">
        <v>154</v>
      </c>
      <c r="K30" s="42">
        <v>110</v>
      </c>
      <c r="L30" s="43">
        <v>406</v>
      </c>
      <c r="M30" s="43">
        <v>101</v>
      </c>
      <c r="N30" s="43">
        <v>32</v>
      </c>
      <c r="O30" s="67"/>
    </row>
    <row r="31" spans="1:15" x14ac:dyDescent="0.25">
      <c r="A31" s="29" t="s">
        <v>42</v>
      </c>
      <c r="B31" s="31" t="s">
        <v>43</v>
      </c>
      <c r="C31" s="13">
        <f t="shared" ref="C31:I31" si="5">C9/C30</f>
        <v>939.503498145859</v>
      </c>
      <c r="D31" s="13">
        <f>D9/D30</f>
        <v>4036.4532941176476</v>
      </c>
      <c r="E31" s="14">
        <f t="shared" si="5"/>
        <v>1753.0741573033708</v>
      </c>
      <c r="F31" s="14">
        <f t="shared" si="5"/>
        <v>2247.6853409090913</v>
      </c>
      <c r="G31" s="14">
        <f t="shared" si="5"/>
        <v>2364.6547222222225</v>
      </c>
      <c r="H31" s="4">
        <f>H9/H30</f>
        <v>879.34151658767769</v>
      </c>
      <c r="I31" s="52">
        <f t="shared" si="5"/>
        <v>1026.2733647058824</v>
      </c>
      <c r="J31" s="34">
        <f>J9/J30</f>
        <v>2256.7508441558439</v>
      </c>
      <c r="K31" s="34">
        <f>K9/K30</f>
        <v>2320.6833636363635</v>
      </c>
      <c r="L31" s="35">
        <f>L9/L30</f>
        <v>1011.3029310344826</v>
      </c>
      <c r="M31" s="35">
        <f>M9/M30</f>
        <v>1803.0533663366339</v>
      </c>
      <c r="N31" s="35">
        <f>N9/N30</f>
        <v>3888.305625</v>
      </c>
    </row>
    <row r="32" spans="1:15" ht="30" x14ac:dyDescent="0.25">
      <c r="A32" s="29"/>
      <c r="B32" s="33" t="s">
        <v>44</v>
      </c>
      <c r="C32" s="44">
        <f t="shared" ref="C32:K32" si="6">C31/12</f>
        <v>78.291958178821588</v>
      </c>
      <c r="D32" s="44">
        <f>D31/12</f>
        <v>336.37110784313728</v>
      </c>
      <c r="E32" s="45">
        <f t="shared" ref="E32:G32" si="7">E31/12</f>
        <v>146.08951310861423</v>
      </c>
      <c r="F32" s="45">
        <f t="shared" si="7"/>
        <v>187.30711174242427</v>
      </c>
      <c r="G32" s="45">
        <f t="shared" si="7"/>
        <v>197.05456018518521</v>
      </c>
      <c r="H32" s="46">
        <f t="shared" si="6"/>
        <v>73.278459715639812</v>
      </c>
      <c r="I32" s="49">
        <f t="shared" si="6"/>
        <v>85.522780392156861</v>
      </c>
      <c r="J32" s="47">
        <f t="shared" si="6"/>
        <v>188.06257034632031</v>
      </c>
      <c r="K32" s="47">
        <f t="shared" si="6"/>
        <v>193.39028030303029</v>
      </c>
      <c r="L32" s="48">
        <f>L31/12</f>
        <v>84.275244252873549</v>
      </c>
      <c r="M32" s="48">
        <f>M31/12</f>
        <v>150.25444719471949</v>
      </c>
      <c r="N32" s="48">
        <f>N31/12</f>
        <v>324.02546875000002</v>
      </c>
    </row>
    <row r="34" spans="2:14" x14ac:dyDescent="0.25"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</row>
    <row r="35" spans="2:14" ht="15.75" customHeight="1" x14ac:dyDescent="0.25">
      <c r="B35" s="76" t="s">
        <v>47</v>
      </c>
      <c r="C35" s="83"/>
      <c r="D35" s="83"/>
      <c r="E35" s="83"/>
      <c r="F35" s="83"/>
      <c r="G35" s="36"/>
      <c r="H35" s="36"/>
    </row>
    <row r="36" spans="2:14" ht="15.75" x14ac:dyDescent="0.25">
      <c r="B36" s="76" t="s">
        <v>48</v>
      </c>
      <c r="E36" s="77" t="s">
        <v>50</v>
      </c>
    </row>
    <row r="37" spans="2:14" ht="15.75" x14ac:dyDescent="0.25">
      <c r="B37" s="77" t="s">
        <v>49</v>
      </c>
      <c r="C37" s="68"/>
      <c r="D37" s="68"/>
      <c r="E37" s="68"/>
      <c r="F37" s="68"/>
      <c r="G37" s="68"/>
      <c r="H37" s="68"/>
      <c r="I37" s="69"/>
      <c r="J37" s="68"/>
      <c r="K37" s="68"/>
      <c r="L37" s="68"/>
      <c r="M37" s="68"/>
      <c r="N37" s="68"/>
    </row>
    <row r="38" spans="2:14" x14ac:dyDescent="0.25">
      <c r="F38" s="68"/>
    </row>
    <row r="39" spans="2:14" x14ac:dyDescent="0.25"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</row>
    <row r="40" spans="2:14" x14ac:dyDescent="0.25"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</row>
    <row r="41" spans="2:14" x14ac:dyDescent="0.25"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</row>
  </sheetData>
  <mergeCells count="3">
    <mergeCell ref="B4:J4"/>
    <mergeCell ref="C7:N7"/>
    <mergeCell ref="C35:F35"/>
  </mergeCells>
  <pageMargins left="0.38" right="0.3" top="0.4" bottom="0.74803149606299213" header="0.31496062992125984" footer="0.31496062992125984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skolas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Ilze Samsone</dc:creator>
  <cp:keywords/>
  <dc:description/>
  <cp:lastModifiedBy>Daiga Naroga</cp:lastModifiedBy>
  <cp:lastPrinted>2024-02-05T11:47:55Z</cp:lastPrinted>
  <dcterms:created xsi:type="dcterms:W3CDTF">2020-09-10T05:26:58Z</dcterms:created>
  <dcterms:modified xsi:type="dcterms:W3CDTF">2024-02-19T14:45:53Z</dcterms:modified>
  <cp:category/>
</cp:coreProperties>
</file>