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daraMežģirte\Downloads\"/>
    </mc:Choice>
  </mc:AlternateContent>
  <xr:revisionPtr revIDLastSave="0" documentId="8_{399B5D00-AE1F-43AD-B9A0-62D94EC60603}" xr6:coauthVersionLast="47" xr6:coauthVersionMax="47" xr10:uidLastSave="{00000000-0000-0000-0000-000000000000}"/>
  <bookViews>
    <workbookView xWindow="-108" yWindow="-108" windowWidth="23256" windowHeight="12456" xr2:uid="{9EEF1716-BBCA-4B18-BCBC-FD8C6A0A84A7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I31" i="1" s="1"/>
  <c r="G13" i="1"/>
  <c r="I13" i="1" s="1"/>
  <c r="G14" i="1"/>
  <c r="I14" i="1" s="1"/>
  <c r="G15" i="1"/>
  <c r="I15" i="1" s="1"/>
  <c r="G16" i="1"/>
  <c r="I16" i="1" s="1"/>
  <c r="G11" i="1"/>
  <c r="I11" i="1" s="1"/>
  <c r="G8" i="1"/>
  <c r="I8" i="1" s="1"/>
  <c r="G33" i="1"/>
  <c r="I33" i="1" s="1"/>
  <c r="G26" i="1"/>
  <c r="I26" i="1" s="1"/>
  <c r="G27" i="1"/>
  <c r="I27" i="1" s="1"/>
  <c r="G28" i="1"/>
  <c r="I28" i="1" s="1"/>
  <c r="G29" i="1"/>
  <c r="I29" i="1" s="1"/>
  <c r="G12" i="1"/>
  <c r="I12" i="1" s="1"/>
  <c r="G17" i="1"/>
  <c r="I17" i="1" s="1"/>
  <c r="G18" i="1"/>
  <c r="I18" i="1" s="1"/>
  <c r="G19" i="1"/>
  <c r="I19" i="1" s="1"/>
  <c r="G20" i="1"/>
  <c r="I20" i="1" s="1"/>
  <c r="G53" i="1"/>
  <c r="I53" i="1" s="1"/>
  <c r="G52" i="1"/>
  <c r="I52" i="1" s="1"/>
  <c r="D49" i="1"/>
  <c r="E49" i="1"/>
  <c r="F49" i="1"/>
  <c r="C49" i="1"/>
  <c r="G7" i="1"/>
  <c r="I7" i="1" s="1"/>
  <c r="G9" i="1"/>
  <c r="I9" i="1" s="1"/>
  <c r="G10" i="1"/>
  <c r="I10" i="1" s="1"/>
  <c r="G6" i="1"/>
  <c r="I6" i="1" s="1"/>
  <c r="G5" i="1"/>
  <c r="G36" i="1"/>
  <c r="G30" i="1"/>
  <c r="I30" i="1" s="1"/>
  <c r="G32" i="1"/>
  <c r="I32" i="1" s="1"/>
  <c r="G34" i="1"/>
  <c r="I34" i="1" s="1"/>
  <c r="G35" i="1"/>
  <c r="I35" i="1" s="1"/>
  <c r="G37" i="1"/>
  <c r="I37" i="1" s="1"/>
  <c r="G38" i="1"/>
  <c r="I38" i="1" s="1"/>
  <c r="G39" i="1"/>
  <c r="I39" i="1" s="1"/>
  <c r="G40" i="1"/>
  <c r="I40" i="1" s="1"/>
  <c r="G41" i="1"/>
  <c r="I41" i="1" s="1"/>
  <c r="G42" i="1"/>
  <c r="I42" i="1" s="1"/>
  <c r="G43" i="1"/>
  <c r="I43" i="1" s="1"/>
  <c r="G44" i="1"/>
  <c r="I44" i="1" s="1"/>
  <c r="G45" i="1"/>
  <c r="I45" i="1" s="1"/>
  <c r="G46" i="1"/>
  <c r="I46" i="1" s="1"/>
  <c r="G47" i="1"/>
  <c r="G48" i="1"/>
  <c r="G25" i="1"/>
  <c r="I25" i="1" s="1"/>
  <c r="H49" i="1"/>
  <c r="D21" i="1"/>
  <c r="E21" i="1"/>
  <c r="F21" i="1"/>
  <c r="H21" i="1"/>
  <c r="C21" i="1"/>
  <c r="H51" i="1" l="1"/>
  <c r="G21" i="1"/>
  <c r="I21" i="1" s="1"/>
  <c r="G49" i="1"/>
  <c r="D51" i="1"/>
  <c r="E51" i="1"/>
  <c r="F51" i="1"/>
  <c r="C51" i="1"/>
  <c r="I5" i="1"/>
  <c r="G51" i="1" l="1"/>
  <c r="I51" i="1" s="1"/>
  <c r="I49" i="1"/>
</calcChain>
</file>

<file path=xl/sharedStrings.xml><?xml version="1.0" encoding="utf-8"?>
<sst xmlns="http://schemas.openxmlformats.org/spreadsheetml/2006/main" count="110" uniqueCount="92">
  <si>
    <t>Konta Nr.</t>
  </si>
  <si>
    <t>Nosaukums</t>
  </si>
  <si>
    <t>1. cet.</t>
  </si>
  <si>
    <t>2.cet.</t>
  </si>
  <si>
    <t>3.cet.</t>
  </si>
  <si>
    <t>4. cet.</t>
  </si>
  <si>
    <t>Gada plāns</t>
  </si>
  <si>
    <t>Iepriekšējā gada izpilde</t>
  </si>
  <si>
    <t>Gada plāns pret iepriekšējā gada izpildi %</t>
  </si>
  <si>
    <t>Skaidrojuma pozīcijas aprēķinam</t>
  </si>
  <si>
    <t>Ieņēmumi</t>
  </si>
  <si>
    <t>Ieņēmumi no iekšējo tīklu apkalpošanas</t>
  </si>
  <si>
    <t>Ieņēmumi no pamatdarbības JP</t>
  </si>
  <si>
    <t>Ieņēmumi no siltummezglu telemetrijas datu nodrošin.</t>
  </si>
  <si>
    <t>Ieņēmumi no pamatdarbības ar samazināto PVN likmi</t>
  </si>
  <si>
    <t>Pārējie ieņēmumi-rēķina sagatavošana</t>
  </si>
  <si>
    <t>Ieņēmumi no darbiem objektā</t>
  </si>
  <si>
    <t>Ieņēmumi no ekskavatora-iekrāvēja pakalp.sniegšanas</t>
  </si>
  <si>
    <t>Procentu ieņēmumi no nakts depozītnoguldījuma %</t>
  </si>
  <si>
    <t>Procentu ieņēmumi no mēneša depozītnoguldījuma %</t>
  </si>
  <si>
    <t>Saņemtās soda naudas un līgumsodi (kavējuma naudas)</t>
  </si>
  <si>
    <t>Citi ieņēmumi</t>
  </si>
  <si>
    <t>Ieņēmumi kopā:</t>
  </si>
  <si>
    <t>Izdevumi</t>
  </si>
  <si>
    <t>Materiālu izmaksas</t>
  </si>
  <si>
    <t>Kurināmais</t>
  </si>
  <si>
    <t>Iepirktā SE</t>
  </si>
  <si>
    <t>Degviela</t>
  </si>
  <si>
    <t>Pārējās ārējās izmaksas</t>
  </si>
  <si>
    <t>7210-7310</t>
  </si>
  <si>
    <t>Personāla izmaksas</t>
  </si>
  <si>
    <t>7410-7423</t>
  </si>
  <si>
    <t>Pamatlīdzekļu un NI nolietojums</t>
  </si>
  <si>
    <t>Dabas resursu nodoklis</t>
  </si>
  <si>
    <t>Nekustamā īpašuma nodoklis</t>
  </si>
  <si>
    <t>7540-7542</t>
  </si>
  <si>
    <t>Apdrošināšanas maksājumi</t>
  </si>
  <si>
    <t>7230-7320</t>
  </si>
  <si>
    <t>Uzkrājumi neizmantotajiem atvaļinājumiem</t>
  </si>
  <si>
    <t>Uzkrājumi nedrošajiem parādiem</t>
  </si>
  <si>
    <t>Debitoru parādu norakstīšana</t>
  </si>
  <si>
    <t>Pārējie saimnieciskās darbības izdevumi</t>
  </si>
  <si>
    <t>Administrācijas PL nolietojums</t>
  </si>
  <si>
    <t>7220-7311</t>
  </si>
  <si>
    <t>Administrācijas personāla izmaksas</t>
  </si>
  <si>
    <t>7710-7711</t>
  </si>
  <si>
    <t>Sakaru pakalpojumi</t>
  </si>
  <si>
    <t xml:space="preserve">Profesionālie paklapojumi </t>
  </si>
  <si>
    <t>Komisijas maksa par maks.uzd.apkalpošanu</t>
  </si>
  <si>
    <t>Citas administrācijas izmaksas</t>
  </si>
  <si>
    <t>Izmaksas no iekšējo tīklu tehniskās apkalpošanas</t>
  </si>
  <si>
    <t>7552-7910</t>
  </si>
  <si>
    <t>Materiālu izdevumi</t>
  </si>
  <si>
    <t>7980-7981</t>
  </si>
  <si>
    <t>Citi izdevumi</t>
  </si>
  <si>
    <t>Peļņa (+) vai zaudējumi (-)</t>
  </si>
  <si>
    <t xml:space="preserve">Naudas līdzekļu atlikums perioda sākumā </t>
  </si>
  <si>
    <t xml:space="preserve">Naudas līdzekļu atlikums perioda beigās </t>
  </si>
  <si>
    <t>Uzņēmuma ienākuma nodoklis</t>
  </si>
  <si>
    <t>saistībā ar iziešanu no Eiropas emisiju kvotu sistēmas</t>
  </si>
  <si>
    <t>Neparedzam attīstīt šo pakalpojumu</t>
  </si>
  <si>
    <t>Neparedzam attīstīt citus pakalpojumus</t>
  </si>
  <si>
    <t>Vērojama tendence pieaugt cenām specifiskiem materiāliem</t>
  </si>
  <si>
    <t>Prognozējam cenu pieaugumu</t>
  </si>
  <si>
    <t>Prognozējam cenu pieaugumu pakalpojumiem</t>
  </si>
  <si>
    <t>Būtiski samazināts bezcerīgo parādu apjoms</t>
  </si>
  <si>
    <t>Plānojam palielināt attālināto datu nolasīšanu siltumskaitītājiem</t>
  </si>
  <si>
    <t>Samazinājums saistībā ar tarifu samazinājumu un paklpojumu cenu pieaugumu</t>
  </si>
  <si>
    <t>Aizkraukles novada pašvaldības SIA "Aizkraukles siltums" budžets 2025. gadam</t>
  </si>
  <si>
    <t>2024. gads</t>
  </si>
  <si>
    <t>Ieņēmumi par SE saražošanu Jaunjelgavā</t>
  </si>
  <si>
    <t>Ieņēmumi no nedzīvojamo telpu nomas</t>
  </si>
  <si>
    <t>Ieņēmumi no domes par citu pakalpojumu sniegšanu</t>
  </si>
  <si>
    <t>Ieņēmumi par elektroenerģijas patēriņu Iršu k/m</t>
  </si>
  <si>
    <t>Pārējie saimnieciskās darbības ieņēmumi</t>
  </si>
  <si>
    <t>7170-7186</t>
  </si>
  <si>
    <t>uzkrājumu kustību nedrošajiem parādiem nevar paredzēt, jo tas ir atkarīgs no noslēgtajām vienošanām par debitoru parādu atmaksu gada beigās</t>
  </si>
  <si>
    <t>7511-7590</t>
  </si>
  <si>
    <t>Plānots sniegt pakalpojumus iepriekšējā gada līmenī</t>
  </si>
  <si>
    <t>Uzsākam siltumenerģijas ražošanu gada garumā</t>
  </si>
  <si>
    <t>Paklpojums tiks sniegts gada garumā</t>
  </si>
  <si>
    <t>Saistībā ar Jaunjelgavas katlu mājas iegādi, samazināsies sabiedrības apgrozāmie līdzekļi</t>
  </si>
  <si>
    <t>Paredzam samazināt noguldāmo summu</t>
  </si>
  <si>
    <t>Samazinās kopējie debitoru parādi</t>
  </si>
  <si>
    <t>Palielinās sasitībā ar Iršu un Jaunjelgavas siltumenerģijas ražošanas apjomu</t>
  </si>
  <si>
    <t>Saistībā ar Iršu un Jaunjelgavas siltumapgādi</t>
  </si>
  <si>
    <t>Prognozējam apjoma pieaugumu</t>
  </si>
  <si>
    <t>Paredzēts algu palielināšana,saistībā ar Iršu un Jaunjelgavas apkuri</t>
  </si>
  <si>
    <t>2024. gadā izveidotie pamatlīdzekļi palielina nolietojumu</t>
  </si>
  <si>
    <t>Saistībā ar Iršu un Jaunjelgavas katlu mājām</t>
  </si>
  <si>
    <t>Papildus iegādāta darbinieku nelaimes gadījumu apdrošināšana, kā arī palielinājies darbinieku skaits</t>
  </si>
  <si>
    <t>Saistībā ar katlu māju izbūvi Iršos un Jaunjelgavā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</si>
</sst>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5" fillId="0" borderId="1" xfId="0" applyFont="1" applyBorder="1"/>
    <xf numFmtId="0" fontId="1" fillId="0" borderId="1" xfId="0" applyFont="1" applyBorder="1"/>
    <xf numFmtId="9" fontId="6" fillId="0" borderId="1" xfId="0" applyNumberFormat="1" applyFont="1" applyBorder="1"/>
    <xf numFmtId="0" fontId="4" fillId="0" borderId="2" xfId="0" applyFont="1" applyBorder="1"/>
    <xf numFmtId="0" fontId="4" fillId="0" borderId="1" xfId="0" applyFont="1" applyBorder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06A26-670F-4042-B889-1D0651C0A101}">
  <dimension ref="A1:J53"/>
  <sheetViews>
    <sheetView tabSelected="1" workbookViewId="0">
      <selection activeCell="H58" sqref="H58"/>
    </sheetView>
  </sheetViews>
  <sheetFormatPr defaultColWidth="9.109375" defaultRowHeight="15.6" x14ac:dyDescent="0.3"/>
  <cols>
    <col min="1" max="1" width="12.109375" style="1" customWidth="1"/>
    <col min="2" max="2" width="52.6640625" style="1" customWidth="1"/>
    <col min="3" max="3" width="16.33203125" style="1" customWidth="1"/>
    <col min="4" max="4" width="12.109375" style="1" customWidth="1"/>
    <col min="5" max="5" width="11.33203125" style="1" bestFit="1" customWidth="1"/>
    <col min="6" max="6" width="12.44140625" style="1" bestFit="1" customWidth="1"/>
    <col min="7" max="7" width="13.44140625" style="1" customWidth="1"/>
    <col min="8" max="8" width="24" style="1" bestFit="1" customWidth="1"/>
    <col min="9" max="9" width="42.44140625" style="1" bestFit="1" customWidth="1"/>
    <col min="10" max="10" width="125.44140625" style="1" customWidth="1"/>
    <col min="11" max="16384" width="9.109375" style="1"/>
  </cols>
  <sheetData>
    <row r="1" spans="1:10" s="2" customFormat="1" ht="18" x14ac:dyDescent="0.35">
      <c r="A1" s="3" t="s">
        <v>68</v>
      </c>
    </row>
    <row r="3" spans="1:10" s="4" customFormat="1" x14ac:dyDescent="0.3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6.2" x14ac:dyDescent="0.35">
      <c r="A4" s="6" t="s">
        <v>10</v>
      </c>
      <c r="B4" s="7"/>
      <c r="C4" s="7"/>
      <c r="D4" s="7"/>
      <c r="E4" s="7"/>
      <c r="F4" s="7"/>
      <c r="G4" s="7"/>
      <c r="H4" s="10" t="s">
        <v>69</v>
      </c>
      <c r="I4" s="7"/>
      <c r="J4" s="7"/>
    </row>
    <row r="5" spans="1:10" x14ac:dyDescent="0.3">
      <c r="A5" s="7">
        <v>6110</v>
      </c>
      <c r="B5" s="7" t="s">
        <v>11</v>
      </c>
      <c r="C5" s="7">
        <v>2000</v>
      </c>
      <c r="D5" s="7">
        <v>1000</v>
      </c>
      <c r="E5" s="7">
        <v>1000</v>
      </c>
      <c r="F5" s="7">
        <v>2000</v>
      </c>
      <c r="G5" s="7">
        <f>SUM(C5+D5+E5+F5)</f>
        <v>6000</v>
      </c>
      <c r="H5" s="7">
        <v>6213.06</v>
      </c>
      <c r="I5" s="5">
        <f>SUM(G5/H5*100-100)</f>
        <v>-3.4292281098202864</v>
      </c>
      <c r="J5" s="7" t="s">
        <v>78</v>
      </c>
    </row>
    <row r="6" spans="1:10" x14ac:dyDescent="0.3">
      <c r="A6" s="7">
        <v>6111</v>
      </c>
      <c r="B6" s="7" t="s">
        <v>12</v>
      </c>
      <c r="C6" s="7">
        <v>300000</v>
      </c>
      <c r="D6" s="7">
        <v>100000</v>
      </c>
      <c r="E6" s="7">
        <v>100000</v>
      </c>
      <c r="F6" s="7">
        <v>250000</v>
      </c>
      <c r="G6" s="7">
        <f t="shared" ref="G6:G20" si="0">SUM(C6+D6+E6+F6)</f>
        <v>750000</v>
      </c>
      <c r="H6" s="7">
        <v>741712.13</v>
      </c>
      <c r="I6" s="5">
        <f t="shared" ref="I6:I21" si="1">SUM(G6/H6*100-100)</f>
        <v>1.1173971227893986</v>
      </c>
      <c r="J6" s="7"/>
    </row>
    <row r="7" spans="1:10" x14ac:dyDescent="0.3">
      <c r="A7" s="7">
        <v>6112</v>
      </c>
      <c r="B7" s="7" t="s">
        <v>13</v>
      </c>
      <c r="C7" s="7">
        <v>600</v>
      </c>
      <c r="D7" s="7">
        <v>600</v>
      </c>
      <c r="E7" s="7">
        <v>600</v>
      </c>
      <c r="F7" s="7">
        <v>600</v>
      </c>
      <c r="G7" s="7">
        <f t="shared" si="0"/>
        <v>2400</v>
      </c>
      <c r="H7" s="7">
        <v>2400</v>
      </c>
      <c r="I7" s="5">
        <f t="shared" si="1"/>
        <v>0</v>
      </c>
      <c r="J7" s="7"/>
    </row>
    <row r="8" spans="1:10" x14ac:dyDescent="0.3">
      <c r="A8" s="7">
        <v>6113</v>
      </c>
      <c r="B8" s="7" t="s">
        <v>70</v>
      </c>
      <c r="C8" s="7">
        <v>90000</v>
      </c>
      <c r="D8" s="7">
        <v>20000</v>
      </c>
      <c r="E8" s="7">
        <v>20000</v>
      </c>
      <c r="F8" s="7">
        <v>90000</v>
      </c>
      <c r="G8" s="7">
        <f t="shared" si="0"/>
        <v>220000</v>
      </c>
      <c r="H8" s="7">
        <v>49938.239999999998</v>
      </c>
      <c r="I8" s="5">
        <f t="shared" si="1"/>
        <v>340.54416014661308</v>
      </c>
      <c r="J8" s="7" t="s">
        <v>79</v>
      </c>
    </row>
    <row r="9" spans="1:10" x14ac:dyDescent="0.3">
      <c r="A9" s="7">
        <v>6210</v>
      </c>
      <c r="B9" s="7" t="s">
        <v>14</v>
      </c>
      <c r="C9" s="7">
        <v>650000</v>
      </c>
      <c r="D9" s="7">
        <v>406000</v>
      </c>
      <c r="E9" s="7">
        <v>406000</v>
      </c>
      <c r="F9" s="7">
        <v>650000</v>
      </c>
      <c r="G9" s="7">
        <f t="shared" si="0"/>
        <v>2112000</v>
      </c>
      <c r="H9" s="7">
        <v>2081408.65</v>
      </c>
      <c r="I9" s="5">
        <f t="shared" si="1"/>
        <v>1.4697426187788807</v>
      </c>
      <c r="J9" s="7"/>
    </row>
    <row r="10" spans="1:10" x14ac:dyDescent="0.3">
      <c r="A10" s="7">
        <v>6500</v>
      </c>
      <c r="B10" s="7" t="s">
        <v>15</v>
      </c>
      <c r="C10" s="7">
        <v>6033.58</v>
      </c>
      <c r="D10" s="7">
        <v>6033.58</v>
      </c>
      <c r="E10" s="7">
        <v>6033.58</v>
      </c>
      <c r="F10" s="7">
        <v>6033.58</v>
      </c>
      <c r="G10" s="7">
        <f t="shared" si="0"/>
        <v>24134.32</v>
      </c>
      <c r="H10" s="7">
        <v>25034.84</v>
      </c>
      <c r="I10" s="5">
        <f t="shared" si="1"/>
        <v>-3.5970671272514636</v>
      </c>
      <c r="J10" s="7"/>
    </row>
    <row r="11" spans="1:10" x14ac:dyDescent="0.3">
      <c r="A11" s="7">
        <v>6552</v>
      </c>
      <c r="B11" s="7" t="s">
        <v>16</v>
      </c>
      <c r="C11" s="7">
        <v>100</v>
      </c>
      <c r="D11" s="7">
        <v>100</v>
      </c>
      <c r="E11" s="7">
        <v>100</v>
      </c>
      <c r="F11" s="7">
        <v>100</v>
      </c>
      <c r="G11" s="7">
        <f t="shared" si="0"/>
        <v>400</v>
      </c>
      <c r="H11" s="7">
        <v>393.42</v>
      </c>
      <c r="I11" s="5">
        <f t="shared" si="1"/>
        <v>1.6725128361547519</v>
      </c>
      <c r="J11" s="7" t="s">
        <v>60</v>
      </c>
    </row>
    <row r="12" spans="1:10" x14ac:dyDescent="0.3">
      <c r="A12" s="7">
        <v>6553</v>
      </c>
      <c r="B12" s="7" t="s">
        <v>17</v>
      </c>
      <c r="C12" s="7">
        <v>208.26</v>
      </c>
      <c r="D12" s="7">
        <v>208.26</v>
      </c>
      <c r="E12" s="7">
        <v>208.26</v>
      </c>
      <c r="F12" s="7">
        <v>208.26</v>
      </c>
      <c r="G12" s="7">
        <f>SUM(C12+D12+E12+F12)</f>
        <v>833.04</v>
      </c>
      <c r="H12" s="7">
        <v>1289.22</v>
      </c>
      <c r="I12" s="5">
        <f>SUM(G12/H12*100-100)</f>
        <v>-35.384185786754784</v>
      </c>
      <c r="J12" s="7" t="s">
        <v>60</v>
      </c>
    </row>
    <row r="13" spans="1:10" x14ac:dyDescent="0.3">
      <c r="A13" s="7">
        <v>6554</v>
      </c>
      <c r="B13" s="7" t="s">
        <v>71</v>
      </c>
      <c r="C13" s="7">
        <v>225</v>
      </c>
      <c r="D13" s="7">
        <v>225</v>
      </c>
      <c r="E13" s="7">
        <v>225</v>
      </c>
      <c r="F13" s="7">
        <v>225</v>
      </c>
      <c r="G13" s="7">
        <f t="shared" ref="G13:G16" si="2">SUM(C13+D13+E13+F13)</f>
        <v>900</v>
      </c>
      <c r="H13" s="7">
        <v>903.48</v>
      </c>
      <c r="I13" s="5">
        <f t="shared" si="1"/>
        <v>-0.38517731438437863</v>
      </c>
      <c r="J13" s="7"/>
    </row>
    <row r="14" spans="1:10" x14ac:dyDescent="0.3">
      <c r="A14" s="7">
        <v>6555</v>
      </c>
      <c r="B14" s="7" t="s">
        <v>72</v>
      </c>
      <c r="C14" s="7">
        <v>100</v>
      </c>
      <c r="D14" s="7">
        <v>100</v>
      </c>
      <c r="E14" s="7">
        <v>100</v>
      </c>
      <c r="F14" s="7">
        <v>100</v>
      </c>
      <c r="G14" s="7">
        <f t="shared" si="2"/>
        <v>400</v>
      </c>
      <c r="H14" s="7">
        <v>1214.46</v>
      </c>
      <c r="I14" s="5">
        <f t="shared" si="1"/>
        <v>-67.063550878579775</v>
      </c>
      <c r="J14" s="7" t="s">
        <v>60</v>
      </c>
    </row>
    <row r="15" spans="1:10" x14ac:dyDescent="0.3">
      <c r="A15" s="7">
        <v>6556</v>
      </c>
      <c r="B15" s="7" t="s">
        <v>73</v>
      </c>
      <c r="C15" s="7">
        <v>800</v>
      </c>
      <c r="D15" s="7">
        <v>400</v>
      </c>
      <c r="E15" s="7">
        <v>400</v>
      </c>
      <c r="F15" s="7">
        <v>800</v>
      </c>
      <c r="G15" s="7">
        <f t="shared" si="2"/>
        <v>2400</v>
      </c>
      <c r="H15" s="7">
        <v>860.87</v>
      </c>
      <c r="I15" s="5">
        <f t="shared" si="1"/>
        <v>178.78773798599093</v>
      </c>
      <c r="J15" s="7" t="s">
        <v>80</v>
      </c>
    </row>
    <row r="16" spans="1:10" x14ac:dyDescent="0.3">
      <c r="A16" s="7">
        <v>6590</v>
      </c>
      <c r="B16" s="7" t="s">
        <v>74</v>
      </c>
      <c r="C16" s="7">
        <v>0</v>
      </c>
      <c r="D16" s="7">
        <v>0</v>
      </c>
      <c r="E16" s="7">
        <v>0</v>
      </c>
      <c r="F16" s="7">
        <v>0</v>
      </c>
      <c r="G16" s="7">
        <f t="shared" si="2"/>
        <v>0</v>
      </c>
      <c r="H16" s="7">
        <v>150</v>
      </c>
      <c r="I16" s="5">
        <f>SUM(G16/H16*100-100)</f>
        <v>-100</v>
      </c>
      <c r="J16" s="7" t="s">
        <v>60</v>
      </c>
    </row>
    <row r="17" spans="1:10" x14ac:dyDescent="0.3">
      <c r="A17" s="7">
        <v>8121</v>
      </c>
      <c r="B17" s="7" t="s">
        <v>18</v>
      </c>
      <c r="C17" s="7">
        <v>532.14</v>
      </c>
      <c r="D17" s="7">
        <v>532.14</v>
      </c>
      <c r="E17" s="7">
        <v>532.14</v>
      </c>
      <c r="F17" s="7">
        <v>532.14</v>
      </c>
      <c r="G17" s="7">
        <f t="shared" si="0"/>
        <v>2128.56</v>
      </c>
      <c r="H17" s="7">
        <v>2249.89</v>
      </c>
      <c r="I17" s="5">
        <f t="shared" si="1"/>
        <v>-5.3927080879509646</v>
      </c>
      <c r="J17" s="7" t="s">
        <v>82</v>
      </c>
    </row>
    <row r="18" spans="1:10" x14ac:dyDescent="0.3">
      <c r="A18" s="7">
        <v>8122</v>
      </c>
      <c r="B18" s="7" t="s">
        <v>19</v>
      </c>
      <c r="C18" s="7">
        <v>370.87</v>
      </c>
      <c r="D18" s="7">
        <v>370.87</v>
      </c>
      <c r="E18" s="7">
        <v>370.87</v>
      </c>
      <c r="F18" s="7">
        <v>370.87</v>
      </c>
      <c r="G18" s="7">
        <f t="shared" si="0"/>
        <v>1483.48</v>
      </c>
      <c r="H18" s="7">
        <v>7680.89</v>
      </c>
      <c r="I18" s="5">
        <f t="shared" si="1"/>
        <v>-80.686092366900198</v>
      </c>
      <c r="J18" s="7" t="s">
        <v>81</v>
      </c>
    </row>
    <row r="19" spans="1:10" x14ac:dyDescent="0.3">
      <c r="A19" s="7">
        <v>8160</v>
      </c>
      <c r="B19" s="7" t="s">
        <v>20</v>
      </c>
      <c r="C19" s="7">
        <v>3499.88</v>
      </c>
      <c r="D19" s="7">
        <v>3499.88</v>
      </c>
      <c r="E19" s="7">
        <v>3499.88</v>
      </c>
      <c r="F19" s="7">
        <v>3499.88</v>
      </c>
      <c r="G19" s="7">
        <f t="shared" si="0"/>
        <v>13999.52</v>
      </c>
      <c r="H19" s="7">
        <v>18876.07</v>
      </c>
      <c r="I19" s="5">
        <f t="shared" si="1"/>
        <v>-25.834561961255702</v>
      </c>
      <c r="J19" s="7" t="s">
        <v>83</v>
      </c>
    </row>
    <row r="20" spans="1:10" x14ac:dyDescent="0.3">
      <c r="A20" s="7">
        <v>8190</v>
      </c>
      <c r="B20" s="7" t="s">
        <v>21</v>
      </c>
      <c r="C20" s="7">
        <v>2410.4899999999998</v>
      </c>
      <c r="D20" s="7">
        <v>2410.4899999999998</v>
      </c>
      <c r="E20" s="7">
        <v>2410.4899999999998</v>
      </c>
      <c r="F20" s="7">
        <v>2410.4899999999998</v>
      </c>
      <c r="G20" s="7">
        <f t="shared" si="0"/>
        <v>9641.9599999999991</v>
      </c>
      <c r="H20" s="7">
        <v>15012.96</v>
      </c>
      <c r="I20" s="5">
        <f t="shared" si="1"/>
        <v>-35.77575641312572</v>
      </c>
      <c r="J20" s="7" t="s">
        <v>61</v>
      </c>
    </row>
    <row r="21" spans="1:10" x14ac:dyDescent="0.3">
      <c r="A21" s="7"/>
      <c r="B21" s="5" t="s">
        <v>22</v>
      </c>
      <c r="C21" s="5">
        <f t="shared" ref="C21:H21" si="3">SUM(C5:C20)</f>
        <v>1056880.22</v>
      </c>
      <c r="D21" s="5">
        <f t="shared" si="3"/>
        <v>541480.22</v>
      </c>
      <c r="E21" s="5">
        <f t="shared" si="3"/>
        <v>541480.22</v>
      </c>
      <c r="F21" s="5">
        <f t="shared" si="3"/>
        <v>1006880.22</v>
      </c>
      <c r="G21" s="5">
        <f t="shared" si="3"/>
        <v>3146720.88</v>
      </c>
      <c r="H21" s="5">
        <f t="shared" si="3"/>
        <v>2955338.18</v>
      </c>
      <c r="I21" s="5">
        <f t="shared" si="1"/>
        <v>6.4758307964606558</v>
      </c>
      <c r="J21" s="7" t="s">
        <v>84</v>
      </c>
    </row>
    <row r="23" spans="1:10" x14ac:dyDescent="0.3">
      <c r="A23" s="5" t="s">
        <v>0</v>
      </c>
      <c r="B23" s="5" t="s">
        <v>1</v>
      </c>
      <c r="C23" s="5" t="s">
        <v>2</v>
      </c>
      <c r="D23" s="5" t="s">
        <v>3</v>
      </c>
      <c r="E23" s="5" t="s">
        <v>4</v>
      </c>
      <c r="F23" s="5" t="s">
        <v>5</v>
      </c>
      <c r="G23" s="5" t="s">
        <v>6</v>
      </c>
      <c r="H23" s="5" t="s">
        <v>7</v>
      </c>
      <c r="I23" s="5" t="s">
        <v>8</v>
      </c>
      <c r="J23" s="5" t="s">
        <v>9</v>
      </c>
    </row>
    <row r="24" spans="1:10" ht="16.2" x14ac:dyDescent="0.35">
      <c r="A24" s="6" t="s">
        <v>23</v>
      </c>
      <c r="B24" s="7"/>
      <c r="C24" s="7"/>
      <c r="D24" s="7"/>
      <c r="E24" s="7"/>
      <c r="F24" s="7"/>
      <c r="G24" s="8"/>
      <c r="H24" s="10" t="s">
        <v>69</v>
      </c>
      <c r="I24" s="7"/>
      <c r="J24" s="7"/>
    </row>
    <row r="25" spans="1:10" x14ac:dyDescent="0.3">
      <c r="A25" s="7">
        <v>7120</v>
      </c>
      <c r="B25" s="7" t="s">
        <v>24</v>
      </c>
      <c r="C25" s="7">
        <v>6000</v>
      </c>
      <c r="D25" s="7">
        <v>4500</v>
      </c>
      <c r="E25" s="7">
        <v>4500</v>
      </c>
      <c r="F25" s="7">
        <v>6000</v>
      </c>
      <c r="G25" s="7">
        <f>SUM(C25+D25+E25+F25)</f>
        <v>21000</v>
      </c>
      <c r="H25" s="7">
        <v>19683.439999999999</v>
      </c>
      <c r="I25" s="5">
        <f>SUM(G25/H25*100-100)</f>
        <v>6.6886682409172522</v>
      </c>
      <c r="J25" s="7" t="s">
        <v>62</v>
      </c>
    </row>
    <row r="26" spans="1:10" x14ac:dyDescent="0.3">
      <c r="A26" s="7">
        <v>7110</v>
      </c>
      <c r="B26" s="7" t="s">
        <v>25</v>
      </c>
      <c r="C26" s="7">
        <v>100000</v>
      </c>
      <c r="D26" s="7">
        <v>40000</v>
      </c>
      <c r="E26" s="7">
        <v>40000</v>
      </c>
      <c r="F26" s="7">
        <v>100000</v>
      </c>
      <c r="G26" s="7">
        <f t="shared" ref="G26:G29" si="4">SUM(C26+D26+E26+F26)</f>
        <v>280000</v>
      </c>
      <c r="H26" s="7">
        <v>266065.03000000003</v>
      </c>
      <c r="I26" s="5">
        <f t="shared" ref="I26:I53" si="5">SUM(G26/H26*100-100)</f>
        <v>5.2374301124803964</v>
      </c>
      <c r="J26" s="7" t="s">
        <v>85</v>
      </c>
    </row>
    <row r="27" spans="1:10" x14ac:dyDescent="0.3">
      <c r="A27" s="7">
        <v>7112</v>
      </c>
      <c r="B27" s="7" t="s">
        <v>26</v>
      </c>
      <c r="C27" s="7">
        <v>480362.31</v>
      </c>
      <c r="D27" s="7">
        <v>484362.31</v>
      </c>
      <c r="E27" s="7">
        <v>484362.31</v>
      </c>
      <c r="F27" s="7">
        <v>484362.31</v>
      </c>
      <c r="G27" s="7">
        <f t="shared" si="4"/>
        <v>1933449.24</v>
      </c>
      <c r="H27" s="7">
        <v>1995604.32</v>
      </c>
      <c r="I27" s="5">
        <f t="shared" si="5"/>
        <v>-3.1145993911257932</v>
      </c>
      <c r="J27" s="7"/>
    </row>
    <row r="28" spans="1:10" x14ac:dyDescent="0.3">
      <c r="A28" s="7">
        <v>7111</v>
      </c>
      <c r="B28" s="7" t="s">
        <v>27</v>
      </c>
      <c r="C28" s="7">
        <v>3200</v>
      </c>
      <c r="D28" s="7">
        <v>3200</v>
      </c>
      <c r="E28" s="7">
        <v>3200</v>
      </c>
      <c r="F28" s="7">
        <v>3200</v>
      </c>
      <c r="G28" s="7">
        <f t="shared" si="4"/>
        <v>12800</v>
      </c>
      <c r="H28" s="7">
        <v>13516.85</v>
      </c>
      <c r="I28" s="5">
        <f t="shared" si="5"/>
        <v>-5.3033805953310207</v>
      </c>
      <c r="J28" s="7" t="s">
        <v>86</v>
      </c>
    </row>
    <row r="29" spans="1:10" x14ac:dyDescent="0.3">
      <c r="A29" s="7" t="s">
        <v>75</v>
      </c>
      <c r="B29" s="7" t="s">
        <v>28</v>
      </c>
      <c r="C29" s="7">
        <v>38000</v>
      </c>
      <c r="D29" s="7">
        <v>35600</v>
      </c>
      <c r="E29" s="7">
        <v>35600</v>
      </c>
      <c r="F29" s="7">
        <v>38000</v>
      </c>
      <c r="G29" s="7">
        <f t="shared" si="4"/>
        <v>147200</v>
      </c>
      <c r="H29" s="7">
        <v>146621.29999999999</v>
      </c>
      <c r="I29" s="5">
        <f t="shared" si="5"/>
        <v>0.39469026669387119</v>
      </c>
      <c r="J29" s="7"/>
    </row>
    <row r="30" spans="1:10" x14ac:dyDescent="0.3">
      <c r="A30" s="7" t="s">
        <v>29</v>
      </c>
      <c r="B30" s="7" t="s">
        <v>30</v>
      </c>
      <c r="C30" s="7">
        <v>54800</v>
      </c>
      <c r="D30" s="7">
        <v>54800</v>
      </c>
      <c r="E30" s="7">
        <v>54800</v>
      </c>
      <c r="F30" s="7">
        <v>54800</v>
      </c>
      <c r="G30" s="7">
        <f t="shared" ref="G30:G48" si="6">SUM(C30+D30+E30+F30)</f>
        <v>219200</v>
      </c>
      <c r="H30" s="7">
        <v>109543.81</v>
      </c>
      <c r="I30" s="5">
        <f t="shared" si="5"/>
        <v>100.10258909198066</v>
      </c>
      <c r="J30" s="7" t="s">
        <v>87</v>
      </c>
    </row>
    <row r="31" spans="1:10" x14ac:dyDescent="0.3">
      <c r="A31" s="7" t="s">
        <v>31</v>
      </c>
      <c r="B31" s="7" t="s">
        <v>32</v>
      </c>
      <c r="C31" s="7">
        <v>40000</v>
      </c>
      <c r="D31" s="7">
        <v>40000</v>
      </c>
      <c r="E31" s="7">
        <v>40000</v>
      </c>
      <c r="F31" s="7">
        <v>40000</v>
      </c>
      <c r="G31" s="7">
        <f t="shared" si="6"/>
        <v>160000</v>
      </c>
      <c r="H31" s="7">
        <v>145484.54999999999</v>
      </c>
      <c r="I31" s="5">
        <f t="shared" si="5"/>
        <v>9.9773137422496205</v>
      </c>
      <c r="J31" s="7" t="s">
        <v>88</v>
      </c>
    </row>
    <row r="32" spans="1:10" x14ac:dyDescent="0.3">
      <c r="A32" s="7">
        <v>7180</v>
      </c>
      <c r="B32" s="7" t="s">
        <v>33</v>
      </c>
      <c r="C32" s="7">
        <v>3000</v>
      </c>
      <c r="D32" s="7">
        <v>2500</v>
      </c>
      <c r="E32" s="7">
        <v>2500</v>
      </c>
      <c r="F32" s="7">
        <v>3000</v>
      </c>
      <c r="G32" s="7">
        <f t="shared" si="6"/>
        <v>11000</v>
      </c>
      <c r="H32" s="7">
        <v>4757.6000000000004</v>
      </c>
      <c r="I32" s="5">
        <f t="shared" si="5"/>
        <v>131.20901294770474</v>
      </c>
      <c r="J32" s="7" t="s">
        <v>59</v>
      </c>
    </row>
    <row r="33" spans="1:10" x14ac:dyDescent="0.3">
      <c r="A33" s="7">
        <v>8830</v>
      </c>
      <c r="B33" s="7" t="s">
        <v>34</v>
      </c>
      <c r="C33" s="7">
        <v>426.9</v>
      </c>
      <c r="D33" s="7">
        <v>426.9</v>
      </c>
      <c r="E33" s="7">
        <v>426.9</v>
      </c>
      <c r="F33" s="7">
        <v>426.9</v>
      </c>
      <c r="G33" s="7">
        <f t="shared" si="6"/>
        <v>1707.6</v>
      </c>
      <c r="H33" s="7">
        <v>1556.64</v>
      </c>
      <c r="I33" s="5">
        <f t="shared" si="5"/>
        <v>9.6978106691335171</v>
      </c>
      <c r="J33" s="7" t="s">
        <v>89</v>
      </c>
    </row>
    <row r="34" spans="1:10" x14ac:dyDescent="0.3">
      <c r="A34" s="7" t="s">
        <v>35</v>
      </c>
      <c r="B34" s="7" t="s">
        <v>36</v>
      </c>
      <c r="C34" s="7">
        <v>1500</v>
      </c>
      <c r="D34" s="7">
        <v>1500</v>
      </c>
      <c r="E34" s="7">
        <v>1500</v>
      </c>
      <c r="F34" s="7">
        <v>1500</v>
      </c>
      <c r="G34" s="7">
        <f t="shared" si="6"/>
        <v>6000</v>
      </c>
      <c r="H34" s="7">
        <v>5637.44</v>
      </c>
      <c r="I34" s="5">
        <f t="shared" si="5"/>
        <v>6.4312879604927105</v>
      </c>
      <c r="J34" s="7" t="s">
        <v>90</v>
      </c>
    </row>
    <row r="35" spans="1:10" x14ac:dyDescent="0.3">
      <c r="A35" s="7" t="s">
        <v>37</v>
      </c>
      <c r="B35" s="7" t="s">
        <v>38</v>
      </c>
      <c r="C35" s="7">
        <v>1625</v>
      </c>
      <c r="D35" s="7">
        <v>1625</v>
      </c>
      <c r="E35" s="7">
        <v>1625</v>
      </c>
      <c r="F35" s="7">
        <v>1625</v>
      </c>
      <c r="G35" s="7">
        <f t="shared" si="6"/>
        <v>6500</v>
      </c>
      <c r="H35" s="7">
        <v>6571.34</v>
      </c>
      <c r="I35" s="5">
        <f t="shared" si="5"/>
        <v>-1.0856233279666014</v>
      </c>
      <c r="J35" s="7"/>
    </row>
    <row r="36" spans="1:10" x14ac:dyDescent="0.3">
      <c r="A36" s="7">
        <v>4310</v>
      </c>
      <c r="B36" s="7" t="s">
        <v>39</v>
      </c>
      <c r="C36" s="7"/>
      <c r="D36" s="7"/>
      <c r="E36" s="7"/>
      <c r="F36" s="7"/>
      <c r="G36" s="7">
        <f t="shared" si="6"/>
        <v>0</v>
      </c>
      <c r="H36" s="7">
        <v>0</v>
      </c>
      <c r="I36" s="5"/>
      <c r="J36" s="7" t="s">
        <v>76</v>
      </c>
    </row>
    <row r="37" spans="1:10" x14ac:dyDescent="0.3">
      <c r="A37" s="7">
        <v>8270</v>
      </c>
      <c r="B37" s="7" t="s">
        <v>40</v>
      </c>
      <c r="C37" s="7">
        <v>1000</v>
      </c>
      <c r="D37" s="7">
        <v>1000</v>
      </c>
      <c r="E37" s="7">
        <v>1000</v>
      </c>
      <c r="F37" s="7">
        <v>1000</v>
      </c>
      <c r="G37" s="7">
        <f t="shared" si="6"/>
        <v>4000</v>
      </c>
      <c r="H37" s="7">
        <v>5846.92</v>
      </c>
      <c r="I37" s="5">
        <f t="shared" si="5"/>
        <v>-31.587912952460442</v>
      </c>
      <c r="J37" s="7" t="s">
        <v>65</v>
      </c>
    </row>
    <row r="38" spans="1:10" x14ac:dyDescent="0.3">
      <c r="A38" s="7" t="s">
        <v>77</v>
      </c>
      <c r="B38" s="7" t="s">
        <v>41</v>
      </c>
      <c r="C38" s="7">
        <v>7500</v>
      </c>
      <c r="D38" s="7">
        <v>7500</v>
      </c>
      <c r="E38" s="7">
        <v>7500</v>
      </c>
      <c r="F38" s="7">
        <v>7500</v>
      </c>
      <c r="G38" s="7">
        <f t="shared" si="6"/>
        <v>30000</v>
      </c>
      <c r="H38" s="7">
        <v>29707.11</v>
      </c>
      <c r="I38" s="5">
        <f t="shared" si="5"/>
        <v>0.98592559155031267</v>
      </c>
      <c r="J38" s="7"/>
    </row>
    <row r="39" spans="1:10" x14ac:dyDescent="0.3">
      <c r="A39" s="7">
        <v>7423</v>
      </c>
      <c r="B39" s="7" t="s">
        <v>42</v>
      </c>
      <c r="C39" s="7">
        <v>500</v>
      </c>
      <c r="D39" s="7">
        <v>500</v>
      </c>
      <c r="E39" s="7">
        <v>500</v>
      </c>
      <c r="F39" s="7">
        <v>500</v>
      </c>
      <c r="G39" s="7">
        <f t="shared" si="6"/>
        <v>2000</v>
      </c>
      <c r="H39" s="7">
        <v>1974</v>
      </c>
      <c r="I39" s="5">
        <f t="shared" si="5"/>
        <v>1.3171225937183522</v>
      </c>
      <c r="J39" s="7"/>
    </row>
    <row r="40" spans="1:10" x14ac:dyDescent="0.3">
      <c r="A40" s="7" t="s">
        <v>43</v>
      </c>
      <c r="B40" s="7" t="s">
        <v>44</v>
      </c>
      <c r="C40" s="7">
        <v>59400</v>
      </c>
      <c r="D40" s="7">
        <v>59400</v>
      </c>
      <c r="E40" s="7">
        <v>59400</v>
      </c>
      <c r="F40" s="7">
        <v>59400</v>
      </c>
      <c r="G40" s="7">
        <f t="shared" si="6"/>
        <v>237600</v>
      </c>
      <c r="H40" s="7">
        <v>237511.93</v>
      </c>
      <c r="I40" s="5">
        <f t="shared" si="5"/>
        <v>3.7080242664018215E-2</v>
      </c>
      <c r="J40" s="7"/>
    </row>
    <row r="41" spans="1:10" x14ac:dyDescent="0.3">
      <c r="A41" s="7" t="s">
        <v>45</v>
      </c>
      <c r="B41" s="7" t="s">
        <v>46</v>
      </c>
      <c r="C41" s="7">
        <v>900</v>
      </c>
      <c r="D41" s="7">
        <v>900</v>
      </c>
      <c r="E41" s="7">
        <v>1000</v>
      </c>
      <c r="F41" s="7">
        <v>1000</v>
      </c>
      <c r="G41" s="7">
        <f t="shared" si="6"/>
        <v>3800</v>
      </c>
      <c r="H41" s="7">
        <v>3601.53</v>
      </c>
      <c r="I41" s="5">
        <f t="shared" si="5"/>
        <v>5.5107135023170599</v>
      </c>
      <c r="J41" s="7" t="s">
        <v>66</v>
      </c>
    </row>
    <row r="42" spans="1:10" x14ac:dyDescent="0.3">
      <c r="A42" s="7">
        <v>7740</v>
      </c>
      <c r="B42" s="7" t="s">
        <v>47</v>
      </c>
      <c r="C42" s="7">
        <v>495</v>
      </c>
      <c r="D42" s="7">
        <v>495</v>
      </c>
      <c r="E42" s="7">
        <v>495</v>
      </c>
      <c r="F42" s="7">
        <v>495</v>
      </c>
      <c r="G42" s="7">
        <f t="shared" si="6"/>
        <v>1980</v>
      </c>
      <c r="H42" s="7">
        <v>1900</v>
      </c>
      <c r="I42" s="5">
        <f t="shared" si="5"/>
        <v>4.2105263157894655</v>
      </c>
      <c r="J42" s="7" t="s">
        <v>64</v>
      </c>
    </row>
    <row r="43" spans="1:10" x14ac:dyDescent="0.3">
      <c r="A43" s="7">
        <v>7750</v>
      </c>
      <c r="B43" s="7" t="s">
        <v>48</v>
      </c>
      <c r="C43" s="7">
        <v>135.97999999999999</v>
      </c>
      <c r="D43" s="7">
        <v>135.97999999999999</v>
      </c>
      <c r="E43" s="7">
        <v>135.97999999999999</v>
      </c>
      <c r="F43" s="7">
        <v>135.97999999999999</v>
      </c>
      <c r="G43" s="7">
        <f t="shared" si="6"/>
        <v>543.91999999999996</v>
      </c>
      <c r="H43" s="7">
        <v>473.77</v>
      </c>
      <c r="I43" s="5">
        <f t="shared" si="5"/>
        <v>14.806762775186272</v>
      </c>
      <c r="J43" s="7" t="s">
        <v>64</v>
      </c>
    </row>
    <row r="44" spans="1:10" x14ac:dyDescent="0.3">
      <c r="A44" s="7">
        <v>7720</v>
      </c>
      <c r="B44" s="7" t="s">
        <v>49</v>
      </c>
      <c r="C44" s="7">
        <v>1000</v>
      </c>
      <c r="D44" s="7">
        <v>1000</v>
      </c>
      <c r="E44" s="7">
        <v>1000</v>
      </c>
      <c r="F44" s="7">
        <v>1000</v>
      </c>
      <c r="G44" s="7">
        <f t="shared" si="6"/>
        <v>4000</v>
      </c>
      <c r="H44" s="7">
        <v>3691.43</v>
      </c>
      <c r="I44" s="5">
        <f t="shared" si="5"/>
        <v>8.3590911923021878</v>
      </c>
      <c r="J44" s="7" t="s">
        <v>64</v>
      </c>
    </row>
    <row r="45" spans="1:10" x14ac:dyDescent="0.3">
      <c r="A45" s="7">
        <v>7551</v>
      </c>
      <c r="B45" s="7" t="s">
        <v>50</v>
      </c>
      <c r="C45" s="7"/>
      <c r="D45" s="7"/>
      <c r="E45" s="7"/>
      <c r="F45" s="7"/>
      <c r="G45" s="7">
        <f t="shared" si="6"/>
        <v>0</v>
      </c>
      <c r="H45" s="7">
        <v>9292.56</v>
      </c>
      <c r="I45" s="5">
        <f t="shared" si="5"/>
        <v>-100</v>
      </c>
      <c r="J45" s="7" t="s">
        <v>60</v>
      </c>
    </row>
    <row r="46" spans="1:10" x14ac:dyDescent="0.3">
      <c r="A46" s="7" t="s">
        <v>51</v>
      </c>
      <c r="B46" s="7" t="s">
        <v>52</v>
      </c>
      <c r="C46" s="7">
        <v>12500</v>
      </c>
      <c r="D46" s="7">
        <v>12500</v>
      </c>
      <c r="E46" s="7">
        <v>12500</v>
      </c>
      <c r="F46" s="7">
        <v>12500</v>
      </c>
      <c r="G46" s="7">
        <f t="shared" si="6"/>
        <v>50000</v>
      </c>
      <c r="H46" s="7">
        <v>45766.81</v>
      </c>
      <c r="I46" s="5">
        <f t="shared" si="5"/>
        <v>9.249475766390546</v>
      </c>
      <c r="J46" s="7" t="s">
        <v>63</v>
      </c>
    </row>
    <row r="47" spans="1:10" x14ac:dyDescent="0.3">
      <c r="A47" s="7" t="s">
        <v>53</v>
      </c>
      <c r="B47" s="7" t="s">
        <v>54</v>
      </c>
      <c r="C47" s="7">
        <v>3000</v>
      </c>
      <c r="D47" s="7">
        <v>3000</v>
      </c>
      <c r="E47" s="7">
        <v>3000</v>
      </c>
      <c r="F47" s="7">
        <v>3000</v>
      </c>
      <c r="G47" s="7">
        <f t="shared" si="6"/>
        <v>12000</v>
      </c>
      <c r="H47" s="7">
        <v>0</v>
      </c>
      <c r="I47" s="5"/>
      <c r="J47" s="7" t="s">
        <v>91</v>
      </c>
    </row>
    <row r="48" spans="1:10" x14ac:dyDescent="0.3">
      <c r="A48" s="7">
        <v>8810</v>
      </c>
      <c r="B48" s="7" t="s">
        <v>58</v>
      </c>
      <c r="C48" s="7"/>
      <c r="D48" s="7"/>
      <c r="E48" s="7"/>
      <c r="F48" s="7"/>
      <c r="G48" s="7">
        <f t="shared" si="6"/>
        <v>0</v>
      </c>
      <c r="H48" s="7">
        <v>0</v>
      </c>
      <c r="I48" s="5"/>
      <c r="J48" s="7"/>
    </row>
    <row r="49" spans="1:10" x14ac:dyDescent="0.3">
      <c r="A49" s="7"/>
      <c r="B49" s="5" t="s">
        <v>22</v>
      </c>
      <c r="C49" s="5">
        <f t="shared" ref="C49:H49" si="7">SUM(C25:C48)</f>
        <v>815345.19000000006</v>
      </c>
      <c r="D49" s="5">
        <f t="shared" si="7"/>
        <v>754945.19000000006</v>
      </c>
      <c r="E49" s="5">
        <f t="shared" si="7"/>
        <v>755045.19000000006</v>
      </c>
      <c r="F49" s="5">
        <f t="shared" si="7"/>
        <v>819445.19000000006</v>
      </c>
      <c r="G49" s="5">
        <f t="shared" si="7"/>
        <v>3144780.7600000002</v>
      </c>
      <c r="H49" s="5">
        <f t="shared" si="7"/>
        <v>3054808.38</v>
      </c>
      <c r="I49" s="5">
        <f t="shared" si="5"/>
        <v>2.9452708257923632</v>
      </c>
      <c r="J49" s="7" t="s">
        <v>67</v>
      </c>
    </row>
    <row r="50" spans="1:10" x14ac:dyDescent="0.3">
      <c r="I50" s="9"/>
    </row>
    <row r="51" spans="1:10" x14ac:dyDescent="0.3">
      <c r="A51" s="7"/>
      <c r="B51" s="5" t="s">
        <v>55</v>
      </c>
      <c r="C51" s="5">
        <f t="shared" ref="C51:H51" si="8">SUM(C21-C49)</f>
        <v>241535.02999999991</v>
      </c>
      <c r="D51" s="5">
        <f t="shared" si="8"/>
        <v>-213464.97000000009</v>
      </c>
      <c r="E51" s="5">
        <f t="shared" si="8"/>
        <v>-213564.97000000009</v>
      </c>
      <c r="F51" s="5">
        <f t="shared" si="8"/>
        <v>187435.02999999991</v>
      </c>
      <c r="G51" s="5">
        <f t="shared" si="8"/>
        <v>1940.1199999996461</v>
      </c>
      <c r="H51" s="5">
        <f t="shared" si="8"/>
        <v>-99470.199999999721</v>
      </c>
      <c r="I51" s="5">
        <f t="shared" si="5"/>
        <v>-101.95045350265673</v>
      </c>
    </row>
    <row r="52" spans="1:10" x14ac:dyDescent="0.3">
      <c r="A52" s="7"/>
      <c r="B52" s="5" t="s">
        <v>56</v>
      </c>
      <c r="C52" s="5">
        <v>103383.27</v>
      </c>
      <c r="D52" s="5">
        <v>103383.27</v>
      </c>
      <c r="E52" s="5">
        <v>103383.27</v>
      </c>
      <c r="F52" s="5">
        <v>103383.28</v>
      </c>
      <c r="G52" s="5">
        <f>SUM(C52+D52+E52+F52)</f>
        <v>413533.08999999997</v>
      </c>
      <c r="H52" s="5">
        <v>413533.09</v>
      </c>
      <c r="I52" s="5">
        <f t="shared" si="5"/>
        <v>-1.4210854715202004E-14</v>
      </c>
    </row>
    <row r="53" spans="1:10" x14ac:dyDescent="0.3">
      <c r="A53" s="7"/>
      <c r="B53" s="5" t="s">
        <v>57</v>
      </c>
      <c r="C53" s="5">
        <v>90925</v>
      </c>
      <c r="D53" s="5">
        <v>90900</v>
      </c>
      <c r="E53" s="5">
        <v>90900</v>
      </c>
      <c r="F53" s="5">
        <v>90925</v>
      </c>
      <c r="G53" s="5">
        <f>SUM(C53+D53+E53+F53)</f>
        <v>363650</v>
      </c>
      <c r="H53" s="5">
        <v>363735.97</v>
      </c>
      <c r="I53" s="5">
        <f t="shared" si="5"/>
        <v>-2.3635275884316798E-2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Iluta Valdmane</dc:creator>
  <cp:lastModifiedBy>Madara Mežģirte</cp:lastModifiedBy>
  <cp:lastPrinted>2025-02-28T12:23:45Z</cp:lastPrinted>
  <dcterms:created xsi:type="dcterms:W3CDTF">2024-02-26T13:09:23Z</dcterms:created>
  <dcterms:modified xsi:type="dcterms:W3CDTF">2025-03-03T13:19:56Z</dcterms:modified>
</cp:coreProperties>
</file>